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drawings/drawing11.xml" ContentType="application/vnd.openxmlformats-officedocument.drawing+xml"/>
  <Override PartName="/xl/charts/chart12.xml" ContentType="application/vnd.openxmlformats-officedocument.drawingml.chart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14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375" windowWidth="20055" windowHeight="7635" firstSheet="5" activeTab="10"/>
  </bookViews>
  <sheets>
    <sheet name="შემთ-კლინიკ-თვეების მიხედვით" sheetId="32" r:id="rId1"/>
    <sheet name="საწოლდღე-კლინიკ-თვეებ მიხედვით" sheetId="33" r:id="rId2"/>
    <sheet name="შემთხვევა-საწოლდღ" sheetId="34" r:id="rId3"/>
    <sheet name="კოდებით-გრძელვადიანი-მწვავე" sheetId="35" r:id="rId4"/>
    <sheet name="კოდების მიხედვით" sheetId="37" r:id="rId5"/>
    <sheet name="მწვავე-გრძელვ-191" sheetId="36" r:id="rId6"/>
    <sheet name="2015-2016 მწვავე" sheetId="38" r:id="rId7"/>
    <sheet name="2015-2016 გრძელვადიანი" sheetId="39" r:id="rId8"/>
    <sheet name="2015-2016 191" sheetId="42" r:id="rId9"/>
    <sheet name="2015-საწოლდღე" sheetId="40" r:id="rId10"/>
    <sheet name="საწოლდღე 2016" sheetId="41" r:id="rId11"/>
    <sheet name="საწოლფონდი" sheetId="44" r:id="rId12"/>
    <sheet name="სურამი" sheetId="9" r:id="rId13"/>
    <sheet name="გლდანი" sheetId="11" r:id="rId14"/>
    <sheet name="ქუტირი" sheetId="13" r:id="rId15"/>
    <sheet name="ბათუმი" sheetId="15" r:id="rId16"/>
    <sheet name="ბედიანი" sheetId="17" r:id="rId17"/>
    <sheet name="რუსთავი" sheetId="19" r:id="rId18"/>
    <sheet name="ქუთაისი" sheetId="21" r:id="rId19"/>
    <sheet name="უნიმედკახეთი" sheetId="23" r:id="rId20"/>
    <sheet name="N5კლ" sheetId="24" r:id="rId21"/>
    <sheet name="ღუდუშაური" sheetId="26" r:id="rId22"/>
    <sheet name="სენაკი" sheetId="29" r:id="rId23"/>
    <sheet name="ქავთარაძე" sheetId="31" r:id="rId24"/>
  </sheets>
  <calcPr calcId="145621"/>
</workbook>
</file>

<file path=xl/calcChain.xml><?xml version="1.0" encoding="utf-8"?>
<calcChain xmlns="http://schemas.openxmlformats.org/spreadsheetml/2006/main">
  <c r="E24" i="41" l="1"/>
  <c r="D24" i="41" l="1"/>
  <c r="E22" i="41"/>
  <c r="E21" i="41"/>
  <c r="D22" i="41"/>
  <c r="D21" i="41"/>
  <c r="C22" i="41"/>
  <c r="C21" i="41"/>
  <c r="D18" i="41" l="1"/>
  <c r="C18" i="41"/>
  <c r="D17" i="41"/>
  <c r="C17" i="41"/>
  <c r="D16" i="41"/>
  <c r="C16" i="41"/>
  <c r="D15" i="41"/>
  <c r="C15" i="41"/>
  <c r="D14" i="41"/>
  <c r="C14" i="41"/>
  <c r="D13" i="41"/>
  <c r="C13" i="41"/>
  <c r="D12" i="41"/>
  <c r="C12" i="41"/>
  <c r="D11" i="41"/>
  <c r="C11" i="41"/>
  <c r="D10" i="41"/>
  <c r="C10" i="41"/>
  <c r="E9" i="41"/>
  <c r="D9" i="41"/>
  <c r="C9" i="41"/>
  <c r="D8" i="41"/>
  <c r="C8" i="41"/>
  <c r="D7" i="41"/>
  <c r="C7" i="41"/>
  <c r="V29" i="31"/>
  <c r="T29" i="31"/>
  <c r="R29" i="31"/>
  <c r="P29" i="31"/>
  <c r="N29" i="31"/>
  <c r="L29" i="31"/>
  <c r="J29" i="31"/>
  <c r="H29" i="31"/>
  <c r="F29" i="31"/>
  <c r="D29" i="31"/>
  <c r="A29" i="31"/>
  <c r="V18" i="31"/>
  <c r="T18" i="31"/>
  <c r="R18" i="31"/>
  <c r="P18" i="31"/>
  <c r="N18" i="31"/>
  <c r="L18" i="31"/>
  <c r="J18" i="31"/>
  <c r="H18" i="31"/>
  <c r="F18" i="31"/>
  <c r="D18" i="31"/>
  <c r="A18" i="31"/>
  <c r="A34" i="31"/>
  <c r="V29" i="29"/>
  <c r="T29" i="29"/>
  <c r="R29" i="29"/>
  <c r="P29" i="29"/>
  <c r="N29" i="29"/>
  <c r="L29" i="29"/>
  <c r="J29" i="29"/>
  <c r="H29" i="29"/>
  <c r="F29" i="29"/>
  <c r="D29" i="29"/>
  <c r="A29" i="29"/>
  <c r="V18" i="29"/>
  <c r="T18" i="29"/>
  <c r="R18" i="29"/>
  <c r="P18" i="29"/>
  <c r="N18" i="29"/>
  <c r="L18" i="29"/>
  <c r="J18" i="29"/>
  <c r="H18" i="29"/>
  <c r="F18" i="29"/>
  <c r="D18" i="29"/>
  <c r="A18" i="29"/>
  <c r="A34" i="29"/>
  <c r="V29" i="26"/>
  <c r="T29" i="26"/>
  <c r="R29" i="26"/>
  <c r="P29" i="26"/>
  <c r="N29" i="26"/>
  <c r="L29" i="26"/>
  <c r="J29" i="26"/>
  <c r="H29" i="26"/>
  <c r="F29" i="26"/>
  <c r="D29" i="26"/>
  <c r="A29" i="26" s="1"/>
  <c r="V18" i="26"/>
  <c r="T18" i="26"/>
  <c r="R18" i="26"/>
  <c r="P18" i="26"/>
  <c r="N18" i="26"/>
  <c r="L18" i="26"/>
  <c r="J18" i="26"/>
  <c r="H18" i="26"/>
  <c r="F18" i="26"/>
  <c r="D18" i="26"/>
  <c r="A18" i="26"/>
  <c r="A34" i="26"/>
  <c r="V29" i="24"/>
  <c r="T29" i="24"/>
  <c r="R29" i="24"/>
  <c r="P29" i="24"/>
  <c r="N29" i="24"/>
  <c r="L29" i="24"/>
  <c r="J29" i="24"/>
  <c r="H29" i="24"/>
  <c r="F29" i="24"/>
  <c r="D29" i="24"/>
  <c r="A29" i="24"/>
  <c r="V18" i="24"/>
  <c r="T18" i="24"/>
  <c r="R18" i="24"/>
  <c r="P18" i="24"/>
  <c r="N18" i="24"/>
  <c r="L18" i="24"/>
  <c r="J18" i="24"/>
  <c r="H18" i="24"/>
  <c r="F18" i="24"/>
  <c r="D18" i="24"/>
  <c r="A18" i="24"/>
  <c r="A34" i="24"/>
  <c r="V29" i="23"/>
  <c r="T29" i="23"/>
  <c r="R29" i="23"/>
  <c r="P29" i="23"/>
  <c r="N29" i="23"/>
  <c r="L29" i="23"/>
  <c r="J29" i="23"/>
  <c r="H29" i="23"/>
  <c r="F29" i="23"/>
  <c r="D29" i="23"/>
  <c r="A29" i="23"/>
  <c r="V18" i="23"/>
  <c r="T18" i="23"/>
  <c r="R18" i="23"/>
  <c r="P18" i="23"/>
  <c r="N18" i="23"/>
  <c r="L18" i="23"/>
  <c r="J18" i="23"/>
  <c r="H18" i="23"/>
  <c r="F18" i="23"/>
  <c r="D18" i="23"/>
  <c r="A18" i="23"/>
  <c r="A34" i="23"/>
  <c r="V29" i="21"/>
  <c r="T29" i="21"/>
  <c r="R29" i="21"/>
  <c r="P29" i="21"/>
  <c r="N29" i="21"/>
  <c r="L29" i="21"/>
  <c r="J29" i="21"/>
  <c r="H29" i="21"/>
  <c r="F29" i="21"/>
  <c r="D29" i="21"/>
  <c r="A29" i="21"/>
  <c r="V18" i="21"/>
  <c r="T18" i="21"/>
  <c r="R18" i="21"/>
  <c r="P18" i="21"/>
  <c r="N18" i="21"/>
  <c r="L18" i="21"/>
  <c r="J18" i="21"/>
  <c r="H18" i="21"/>
  <c r="F18" i="21"/>
  <c r="D18" i="21"/>
  <c r="A18" i="21"/>
  <c r="A34" i="21"/>
  <c r="V29" i="19"/>
  <c r="T29" i="19"/>
  <c r="R29" i="19"/>
  <c r="P29" i="19"/>
  <c r="N29" i="19"/>
  <c r="L29" i="19"/>
  <c r="J29" i="19"/>
  <c r="H29" i="19"/>
  <c r="F29" i="19"/>
  <c r="D29" i="19"/>
  <c r="A29" i="19"/>
  <c r="V18" i="19"/>
  <c r="T18" i="19"/>
  <c r="R18" i="19"/>
  <c r="P18" i="19"/>
  <c r="N18" i="19"/>
  <c r="L18" i="19"/>
  <c r="J18" i="19"/>
  <c r="H18" i="19"/>
  <c r="F18" i="19"/>
  <c r="D18" i="19"/>
  <c r="A18" i="19"/>
  <c r="A34" i="19"/>
  <c r="V29" i="17"/>
  <c r="T29" i="17"/>
  <c r="R29" i="17"/>
  <c r="P29" i="17"/>
  <c r="N29" i="17"/>
  <c r="L29" i="17"/>
  <c r="J29" i="17"/>
  <c r="H29" i="17"/>
  <c r="F29" i="17"/>
  <c r="D29" i="17"/>
  <c r="A29" i="17"/>
  <c r="V18" i="17"/>
  <c r="T18" i="17"/>
  <c r="R18" i="17"/>
  <c r="P18" i="17"/>
  <c r="N18" i="17"/>
  <c r="L18" i="17"/>
  <c r="J18" i="17"/>
  <c r="H18" i="17"/>
  <c r="F18" i="17"/>
  <c r="D18" i="17"/>
  <c r="A18" i="17"/>
  <c r="A34" i="17"/>
  <c r="D29" i="15"/>
  <c r="V29" i="15"/>
  <c r="T29" i="15"/>
  <c r="R29" i="15"/>
  <c r="P29" i="15"/>
  <c r="N29" i="15"/>
  <c r="L29" i="15"/>
  <c r="J29" i="15"/>
  <c r="H29" i="15"/>
  <c r="F29" i="15"/>
  <c r="A29" i="15"/>
  <c r="D18" i="15"/>
  <c r="V18" i="15"/>
  <c r="T18" i="15"/>
  <c r="R18" i="15"/>
  <c r="P18" i="15"/>
  <c r="N18" i="15"/>
  <c r="L18" i="15"/>
  <c r="J18" i="15"/>
  <c r="H18" i="15"/>
  <c r="F18" i="15"/>
  <c r="A18" i="15"/>
  <c r="A34" i="15"/>
  <c r="A34" i="13"/>
  <c r="V34" i="13"/>
  <c r="T34" i="13"/>
  <c r="R34" i="13"/>
  <c r="P34" i="13"/>
  <c r="N34" i="13"/>
  <c r="L34" i="13"/>
  <c r="J34" i="13"/>
  <c r="H34" i="13"/>
  <c r="F34" i="13"/>
  <c r="D34" i="13"/>
  <c r="V29" i="13"/>
  <c r="T29" i="13"/>
  <c r="R29" i="13"/>
  <c r="P29" i="13"/>
  <c r="N29" i="13"/>
  <c r="L29" i="13"/>
  <c r="J29" i="13"/>
  <c r="H29" i="13"/>
  <c r="F29" i="13"/>
  <c r="D29" i="13"/>
  <c r="A29" i="13"/>
  <c r="V18" i="13"/>
  <c r="T18" i="13"/>
  <c r="R18" i="13"/>
  <c r="P18" i="13"/>
  <c r="N18" i="13"/>
  <c r="L18" i="13"/>
  <c r="J18" i="13"/>
  <c r="H18" i="13"/>
  <c r="F18" i="13"/>
  <c r="D18" i="13"/>
  <c r="A18" i="13"/>
  <c r="A16" i="11"/>
  <c r="V27" i="11"/>
  <c r="T27" i="11"/>
  <c r="R27" i="11"/>
  <c r="P27" i="11"/>
  <c r="N27" i="11"/>
  <c r="L27" i="11"/>
  <c r="J27" i="11"/>
  <c r="H27" i="11"/>
  <c r="F27" i="11"/>
  <c r="D27" i="11"/>
  <c r="A27" i="11"/>
  <c r="V16" i="11"/>
  <c r="T16" i="11"/>
  <c r="R16" i="11"/>
  <c r="P16" i="11"/>
  <c r="N16" i="11"/>
  <c r="L16" i="11"/>
  <c r="J16" i="11"/>
  <c r="H16" i="11"/>
  <c r="F16" i="11"/>
  <c r="D16" i="11"/>
  <c r="A27" i="9"/>
  <c r="A16" i="9"/>
  <c r="V27" i="9"/>
  <c r="T27" i="9"/>
  <c r="R27" i="9"/>
  <c r="P27" i="9"/>
  <c r="N27" i="9"/>
  <c r="L27" i="9"/>
  <c r="J27" i="9"/>
  <c r="H27" i="9"/>
  <c r="F27" i="9"/>
  <c r="D27" i="9"/>
  <c r="V16" i="9"/>
  <c r="T16" i="9"/>
  <c r="R16" i="9"/>
  <c r="P16" i="9"/>
  <c r="N16" i="9"/>
  <c r="L16" i="9"/>
  <c r="J16" i="9"/>
  <c r="H16" i="9"/>
  <c r="F16" i="9"/>
  <c r="D16" i="9"/>
  <c r="D20" i="40"/>
  <c r="C20" i="40"/>
  <c r="F28" i="35" l="1"/>
  <c r="F6" i="35"/>
  <c r="F7" i="35"/>
  <c r="F8" i="35"/>
  <c r="F9" i="35"/>
  <c r="F10" i="35"/>
  <c r="F11" i="35"/>
  <c r="F12" i="35"/>
  <c r="F13" i="35"/>
  <c r="F15" i="35"/>
  <c r="F16" i="35"/>
  <c r="F17" i="35"/>
  <c r="F18" i="35"/>
  <c r="F19" i="35"/>
  <c r="F20" i="35"/>
  <c r="F21" i="35"/>
  <c r="F22" i="35"/>
  <c r="F23" i="35"/>
  <c r="F25" i="35"/>
  <c r="F26" i="35"/>
  <c r="F27" i="35"/>
  <c r="F5" i="35"/>
  <c r="F46" i="36"/>
  <c r="F45" i="36"/>
  <c r="F44" i="36"/>
  <c r="F43" i="36"/>
  <c r="F42" i="36"/>
  <c r="F41" i="36"/>
  <c r="F40" i="36"/>
  <c r="F39" i="36"/>
  <c r="F38" i="36"/>
  <c r="F37" i="36"/>
  <c r="F36" i="36"/>
  <c r="F35" i="36"/>
  <c r="E46" i="36"/>
  <c r="E45" i="36"/>
  <c r="E44" i="36"/>
  <c r="E43" i="36"/>
  <c r="E42" i="36"/>
  <c r="E41" i="36"/>
  <c r="E40" i="36"/>
  <c r="E39" i="36"/>
  <c r="E38" i="36"/>
  <c r="E37" i="36"/>
  <c r="E36" i="36"/>
  <c r="E35" i="36"/>
  <c r="G34" i="36"/>
  <c r="F34" i="36"/>
  <c r="E34" i="36"/>
  <c r="C46" i="36"/>
  <c r="C45" i="36"/>
  <c r="C44" i="36"/>
  <c r="C43" i="36"/>
  <c r="C42" i="36"/>
  <c r="C41" i="36"/>
  <c r="C40" i="36"/>
  <c r="C39" i="36"/>
  <c r="C38" i="36"/>
  <c r="C37" i="36"/>
  <c r="C36" i="36"/>
  <c r="C35" i="36"/>
  <c r="F28" i="36"/>
  <c r="G28" i="36"/>
  <c r="H28" i="36"/>
  <c r="I28" i="36"/>
  <c r="J28" i="36"/>
  <c r="K28" i="36"/>
  <c r="L28" i="36"/>
  <c r="M28" i="36"/>
  <c r="N28" i="36"/>
  <c r="O28" i="36"/>
  <c r="P28" i="36"/>
  <c r="E28" i="36"/>
  <c r="F24" i="36"/>
  <c r="G24" i="36"/>
  <c r="H24" i="36"/>
  <c r="I24" i="36"/>
  <c r="J24" i="36"/>
  <c r="K24" i="36"/>
  <c r="L24" i="36"/>
  <c r="M24" i="36"/>
  <c r="N24" i="36"/>
  <c r="O24" i="36"/>
  <c r="P24" i="36"/>
  <c r="E24" i="36"/>
  <c r="F14" i="36"/>
  <c r="G14" i="36"/>
  <c r="H14" i="36"/>
  <c r="I14" i="36"/>
  <c r="J14" i="36"/>
  <c r="K14" i="36"/>
  <c r="L14" i="36"/>
  <c r="M14" i="36"/>
  <c r="N14" i="36"/>
  <c r="O14" i="36"/>
  <c r="P14" i="36"/>
  <c r="E14" i="36"/>
  <c r="X33" i="13" l="1"/>
  <c r="W33" i="13"/>
  <c r="W31" i="13"/>
  <c r="X34" i="31"/>
  <c r="W34" i="31"/>
  <c r="X33" i="31"/>
  <c r="W33" i="31"/>
  <c r="X32" i="31"/>
  <c r="W32" i="31"/>
  <c r="X31" i="31"/>
  <c r="W31" i="31"/>
  <c r="X28" i="31"/>
  <c r="W28" i="31"/>
  <c r="X27" i="31"/>
  <c r="W27" i="31"/>
  <c r="X26" i="31"/>
  <c r="W26" i="31"/>
  <c r="X25" i="31"/>
  <c r="W25" i="31"/>
  <c r="X24" i="31"/>
  <c r="W24" i="31"/>
  <c r="X23" i="31"/>
  <c r="W23" i="31"/>
  <c r="X22" i="31"/>
  <c r="W22" i="31"/>
  <c r="X21" i="31"/>
  <c r="W21" i="31"/>
  <c r="X20" i="31"/>
  <c r="W20" i="31"/>
  <c r="X17" i="31"/>
  <c r="W17" i="31"/>
  <c r="X16" i="31"/>
  <c r="W16" i="31"/>
  <c r="X15" i="31"/>
  <c r="W15" i="31"/>
  <c r="X14" i="31"/>
  <c r="W14" i="31"/>
  <c r="X13" i="31"/>
  <c r="W13" i="31"/>
  <c r="X12" i="31"/>
  <c r="W12" i="31"/>
  <c r="X11" i="31"/>
  <c r="W11" i="31"/>
  <c r="X10" i="31"/>
  <c r="W10" i="31"/>
  <c r="X9" i="31"/>
  <c r="W9" i="31"/>
  <c r="W9" i="29"/>
  <c r="X34" i="29"/>
  <c r="W34" i="29"/>
  <c r="X33" i="29"/>
  <c r="W33" i="29"/>
  <c r="X32" i="29"/>
  <c r="W32" i="29"/>
  <c r="X31" i="29"/>
  <c r="W31" i="29"/>
  <c r="X28" i="29"/>
  <c r="W28" i="29"/>
  <c r="X27" i="29"/>
  <c r="W27" i="29"/>
  <c r="X26" i="29"/>
  <c r="W26" i="29"/>
  <c r="X25" i="29"/>
  <c r="W25" i="29"/>
  <c r="X24" i="29"/>
  <c r="W24" i="29"/>
  <c r="X23" i="29"/>
  <c r="W23" i="29"/>
  <c r="X22" i="29"/>
  <c r="W22" i="29"/>
  <c r="X21" i="29"/>
  <c r="W21" i="29"/>
  <c r="X20" i="29"/>
  <c r="W20" i="29"/>
  <c r="X17" i="29"/>
  <c r="W17" i="29"/>
  <c r="X16" i="29"/>
  <c r="W16" i="29"/>
  <c r="X15" i="29"/>
  <c r="W15" i="29"/>
  <c r="X14" i="29"/>
  <c r="W14" i="29"/>
  <c r="X13" i="29"/>
  <c r="W13" i="29"/>
  <c r="X12" i="29"/>
  <c r="W12" i="29"/>
  <c r="X11" i="29"/>
  <c r="W11" i="29"/>
  <c r="X10" i="29"/>
  <c r="W10" i="29"/>
  <c r="X9" i="29"/>
  <c r="X34" i="26"/>
  <c r="W34" i="26"/>
  <c r="X33" i="26"/>
  <c r="W33" i="26"/>
  <c r="X32" i="26"/>
  <c r="W32" i="26"/>
  <c r="X31" i="26"/>
  <c r="W31" i="26"/>
  <c r="X28" i="26"/>
  <c r="W28" i="26"/>
  <c r="X27" i="26"/>
  <c r="W27" i="26"/>
  <c r="X26" i="26"/>
  <c r="W26" i="26"/>
  <c r="X25" i="26"/>
  <c r="W25" i="26"/>
  <c r="X24" i="26"/>
  <c r="W24" i="26"/>
  <c r="X23" i="26"/>
  <c r="W23" i="26"/>
  <c r="X22" i="26"/>
  <c r="W22" i="26"/>
  <c r="X21" i="26"/>
  <c r="W21" i="26"/>
  <c r="X20" i="26"/>
  <c r="W20" i="26"/>
  <c r="X17" i="26"/>
  <c r="W17" i="26"/>
  <c r="X16" i="26"/>
  <c r="W16" i="26"/>
  <c r="X15" i="26"/>
  <c r="W15" i="26"/>
  <c r="X14" i="26"/>
  <c r="W14" i="26"/>
  <c r="X13" i="26"/>
  <c r="W13" i="26"/>
  <c r="X12" i="26"/>
  <c r="W12" i="26"/>
  <c r="X11" i="26"/>
  <c r="W11" i="26"/>
  <c r="X10" i="26"/>
  <c r="W10" i="26"/>
  <c r="X9" i="26"/>
  <c r="W9" i="26"/>
  <c r="X34" i="24"/>
  <c r="W34" i="24"/>
  <c r="X33" i="24"/>
  <c r="W33" i="24"/>
  <c r="X32" i="24"/>
  <c r="W32" i="24"/>
  <c r="X31" i="24"/>
  <c r="W31" i="24"/>
  <c r="X28" i="24"/>
  <c r="W28" i="24"/>
  <c r="X27" i="24"/>
  <c r="W27" i="24"/>
  <c r="X26" i="24"/>
  <c r="W26" i="24"/>
  <c r="X25" i="24"/>
  <c r="W25" i="24"/>
  <c r="X24" i="24"/>
  <c r="W24" i="24"/>
  <c r="X23" i="24"/>
  <c r="W23" i="24"/>
  <c r="X22" i="24"/>
  <c r="W22" i="24"/>
  <c r="X21" i="24"/>
  <c r="W21" i="24"/>
  <c r="X20" i="24"/>
  <c r="W20" i="24"/>
  <c r="X17" i="24"/>
  <c r="W17" i="24"/>
  <c r="X16" i="24"/>
  <c r="W16" i="24"/>
  <c r="X15" i="24"/>
  <c r="W15" i="24"/>
  <c r="X14" i="24"/>
  <c r="W14" i="24"/>
  <c r="X13" i="24"/>
  <c r="W13" i="24"/>
  <c r="X12" i="24"/>
  <c r="W12" i="24"/>
  <c r="X11" i="24"/>
  <c r="W11" i="24"/>
  <c r="X10" i="24"/>
  <c r="W10" i="24"/>
  <c r="X9" i="24"/>
  <c r="W9" i="24"/>
  <c r="X34" i="23"/>
  <c r="X33" i="23"/>
  <c r="X32" i="23"/>
  <c r="X31" i="23"/>
  <c r="X28" i="23"/>
  <c r="X27" i="23"/>
  <c r="X26" i="23"/>
  <c r="X25" i="23"/>
  <c r="X24" i="23"/>
  <c r="X23" i="23"/>
  <c r="X22" i="23"/>
  <c r="X21" i="23"/>
  <c r="X20" i="23"/>
  <c r="X17" i="23"/>
  <c r="X16" i="23"/>
  <c r="X15" i="23"/>
  <c r="X14" i="23"/>
  <c r="X13" i="23"/>
  <c r="X12" i="23"/>
  <c r="X11" i="23"/>
  <c r="X10" i="23"/>
  <c r="X9" i="23"/>
  <c r="W34" i="23"/>
  <c r="W33" i="23"/>
  <c r="W32" i="23"/>
  <c r="W31" i="23"/>
  <c r="W28" i="23"/>
  <c r="W27" i="23"/>
  <c r="W26" i="23"/>
  <c r="W25" i="23"/>
  <c r="W24" i="23"/>
  <c r="W23" i="23"/>
  <c r="W22" i="23"/>
  <c r="W21" i="23"/>
  <c r="W20" i="23"/>
  <c r="W17" i="23"/>
  <c r="W16" i="23"/>
  <c r="W15" i="23"/>
  <c r="W14" i="23"/>
  <c r="W13" i="23"/>
  <c r="W12" i="23"/>
  <c r="W11" i="23"/>
  <c r="W10" i="23"/>
  <c r="W9" i="23"/>
  <c r="X34" i="21"/>
  <c r="X33" i="21"/>
  <c r="X32" i="21"/>
  <c r="X31" i="21"/>
  <c r="X28" i="21"/>
  <c r="X27" i="21"/>
  <c r="X26" i="21"/>
  <c r="X25" i="21"/>
  <c r="X24" i="21"/>
  <c r="X23" i="21"/>
  <c r="X22" i="21"/>
  <c r="X21" i="21"/>
  <c r="X20" i="21"/>
  <c r="X17" i="21"/>
  <c r="X16" i="21"/>
  <c r="X15" i="21"/>
  <c r="X14" i="21"/>
  <c r="X13" i="21"/>
  <c r="X12" i="21"/>
  <c r="X11" i="21"/>
  <c r="X10" i="21"/>
  <c r="X9" i="21"/>
  <c r="W34" i="21"/>
  <c r="W33" i="21"/>
  <c r="W32" i="21"/>
  <c r="W31" i="21"/>
  <c r="W28" i="21"/>
  <c r="W27" i="21"/>
  <c r="W26" i="21"/>
  <c r="W25" i="21"/>
  <c r="W24" i="21"/>
  <c r="W23" i="21"/>
  <c r="W22" i="21"/>
  <c r="W21" i="21"/>
  <c r="W20" i="21"/>
  <c r="W17" i="21"/>
  <c r="W16" i="21"/>
  <c r="W15" i="21"/>
  <c r="W14" i="21"/>
  <c r="W13" i="21"/>
  <c r="W12" i="21"/>
  <c r="W11" i="21"/>
  <c r="W10" i="21"/>
  <c r="W9" i="21"/>
  <c r="X33" i="19"/>
  <c r="X34" i="19"/>
  <c r="W33" i="19"/>
  <c r="W34" i="19"/>
  <c r="X32" i="19"/>
  <c r="X31" i="19"/>
  <c r="X28" i="19"/>
  <c r="X27" i="19"/>
  <c r="X26" i="19"/>
  <c r="X25" i="19"/>
  <c r="X24" i="19"/>
  <c r="X23" i="19"/>
  <c r="X22" i="19"/>
  <c r="X21" i="19"/>
  <c r="X20" i="19"/>
  <c r="X17" i="19"/>
  <c r="X16" i="19"/>
  <c r="X15" i="19"/>
  <c r="X14" i="19"/>
  <c r="X13" i="19"/>
  <c r="X12" i="19"/>
  <c r="X11" i="19"/>
  <c r="X10" i="19"/>
  <c r="X9" i="19"/>
  <c r="W32" i="19"/>
  <c r="W31" i="19"/>
  <c r="W28" i="19"/>
  <c r="W27" i="19"/>
  <c r="W26" i="19"/>
  <c r="W25" i="19"/>
  <c r="W24" i="19"/>
  <c r="W23" i="19"/>
  <c r="W22" i="19"/>
  <c r="W21" i="19"/>
  <c r="W20" i="19"/>
  <c r="W17" i="19"/>
  <c r="W16" i="19"/>
  <c r="W15" i="19"/>
  <c r="W14" i="19"/>
  <c r="W13" i="19"/>
  <c r="W12" i="19"/>
  <c r="W11" i="19"/>
  <c r="W10" i="19"/>
  <c r="W9" i="19"/>
  <c r="X32" i="17"/>
  <c r="X31" i="17"/>
  <c r="X28" i="17"/>
  <c r="X27" i="17"/>
  <c r="X26" i="17"/>
  <c r="X25" i="17"/>
  <c r="X24" i="17"/>
  <c r="X23" i="17"/>
  <c r="X22" i="17"/>
  <c r="X21" i="17"/>
  <c r="X20" i="17"/>
  <c r="X17" i="17"/>
  <c r="X16" i="17"/>
  <c r="X15" i="17"/>
  <c r="X14" i="17"/>
  <c r="X13" i="17"/>
  <c r="X12" i="17"/>
  <c r="X11" i="17"/>
  <c r="X10" i="17"/>
  <c r="X9" i="17"/>
  <c r="W32" i="17"/>
  <c r="W31" i="17"/>
  <c r="W28" i="17"/>
  <c r="W27" i="17"/>
  <c r="W26" i="17"/>
  <c r="W25" i="17"/>
  <c r="W24" i="17"/>
  <c r="W23" i="17"/>
  <c r="W22" i="17"/>
  <c r="W21" i="17"/>
  <c r="W20" i="17"/>
  <c r="W17" i="17"/>
  <c r="W16" i="17"/>
  <c r="W15" i="17"/>
  <c r="W14" i="17"/>
  <c r="W13" i="17"/>
  <c r="W12" i="17"/>
  <c r="W11" i="17"/>
  <c r="W10" i="17"/>
  <c r="W9" i="17"/>
  <c r="X32" i="15"/>
  <c r="X31" i="15"/>
  <c r="X28" i="15"/>
  <c r="X27" i="15"/>
  <c r="X26" i="15"/>
  <c r="X25" i="15"/>
  <c r="X24" i="15"/>
  <c r="X23" i="15"/>
  <c r="X22" i="15"/>
  <c r="X21" i="15"/>
  <c r="X20" i="15"/>
  <c r="X17" i="15"/>
  <c r="X16" i="15"/>
  <c r="X15" i="15"/>
  <c r="X14" i="15"/>
  <c r="X13" i="15"/>
  <c r="X12" i="15"/>
  <c r="X11" i="15"/>
  <c r="X10" i="15"/>
  <c r="X9" i="15"/>
  <c r="W32" i="15"/>
  <c r="W31" i="15"/>
  <c r="W28" i="15"/>
  <c r="W27" i="15"/>
  <c r="W26" i="15"/>
  <c r="W25" i="15"/>
  <c r="W24" i="15"/>
  <c r="W23" i="15"/>
  <c r="W22" i="15"/>
  <c r="W21" i="15"/>
  <c r="W20" i="15"/>
  <c r="W17" i="15"/>
  <c r="W16" i="15"/>
  <c r="W15" i="15"/>
  <c r="W14" i="15"/>
  <c r="W13" i="15"/>
  <c r="W12" i="15"/>
  <c r="W11" i="15"/>
  <c r="W10" i="15"/>
  <c r="W9" i="15"/>
  <c r="X32" i="13"/>
  <c r="X31" i="13"/>
  <c r="X28" i="13"/>
  <c r="X27" i="13"/>
  <c r="X26" i="13"/>
  <c r="X25" i="13"/>
  <c r="X24" i="13"/>
  <c r="X23" i="13"/>
  <c r="X22" i="13"/>
  <c r="X21" i="13"/>
  <c r="X20" i="13"/>
  <c r="X17" i="13"/>
  <c r="X16" i="13"/>
  <c r="X15" i="13"/>
  <c r="X14" i="13"/>
  <c r="X13" i="13"/>
  <c r="X12" i="13"/>
  <c r="X11" i="13"/>
  <c r="X10" i="13"/>
  <c r="X9" i="13"/>
  <c r="W32" i="13"/>
  <c r="W28" i="13"/>
  <c r="W27" i="13"/>
  <c r="W26" i="13"/>
  <c r="W25" i="13"/>
  <c r="W24" i="13"/>
  <c r="W23" i="13"/>
  <c r="W22" i="13"/>
  <c r="W21" i="13"/>
  <c r="W20" i="13"/>
  <c r="W17" i="13"/>
  <c r="W16" i="13"/>
  <c r="W15" i="13"/>
  <c r="W14" i="13"/>
  <c r="W13" i="13"/>
  <c r="W12" i="13"/>
  <c r="W11" i="13"/>
  <c r="W10" i="13"/>
  <c r="W9" i="13"/>
  <c r="X30" i="11"/>
  <c r="X29" i="11"/>
  <c r="X26" i="11"/>
  <c r="X25" i="11"/>
  <c r="X24" i="11"/>
  <c r="X23" i="11"/>
  <c r="X22" i="11"/>
  <c r="X21" i="11"/>
  <c r="X20" i="11"/>
  <c r="X19" i="11"/>
  <c r="X18" i="11"/>
  <c r="X15" i="11"/>
  <c r="X14" i="11"/>
  <c r="X13" i="11"/>
  <c r="X12" i="11"/>
  <c r="X11" i="11"/>
  <c r="X10" i="11"/>
  <c r="X9" i="11"/>
  <c r="X8" i="11"/>
  <c r="X7" i="11"/>
  <c r="W7" i="11"/>
  <c r="W30" i="11"/>
  <c r="W29" i="11"/>
  <c r="W26" i="11"/>
  <c r="W25" i="11"/>
  <c r="W24" i="11"/>
  <c r="W23" i="11"/>
  <c r="W22" i="11"/>
  <c r="W21" i="11"/>
  <c r="W20" i="11"/>
  <c r="W19" i="11"/>
  <c r="W18" i="11"/>
  <c r="W15" i="11"/>
  <c r="W14" i="11"/>
  <c r="W13" i="11"/>
  <c r="W12" i="11"/>
  <c r="W11" i="11"/>
  <c r="W10" i="11"/>
  <c r="W9" i="11"/>
  <c r="W8" i="11"/>
  <c r="X8" i="9"/>
  <c r="X9" i="9"/>
  <c r="X10" i="9"/>
  <c r="X11" i="9"/>
  <c r="X12" i="9"/>
  <c r="X13" i="9"/>
  <c r="X14" i="9"/>
  <c r="X15" i="9"/>
  <c r="X18" i="9"/>
  <c r="X19" i="9"/>
  <c r="X20" i="9"/>
  <c r="X21" i="9"/>
  <c r="X22" i="9"/>
  <c r="X23" i="9"/>
  <c r="X24" i="9"/>
  <c r="X25" i="9"/>
  <c r="X26" i="9"/>
  <c r="X29" i="9"/>
  <c r="X30" i="9"/>
  <c r="X7" i="9"/>
  <c r="W8" i="9"/>
  <c r="W9" i="9"/>
  <c r="W10" i="9"/>
  <c r="W11" i="9"/>
  <c r="W12" i="9"/>
  <c r="W13" i="9"/>
  <c r="W14" i="9"/>
  <c r="W15" i="9"/>
  <c r="W18" i="9"/>
  <c r="W19" i="9"/>
  <c r="W20" i="9"/>
  <c r="W21" i="9"/>
  <c r="W22" i="9"/>
  <c r="W23" i="9"/>
  <c r="W24" i="9"/>
  <c r="W25" i="9"/>
  <c r="W26" i="9"/>
  <c r="W29" i="9"/>
  <c r="W30" i="9"/>
  <c r="W7" i="9"/>
  <c r="M5" i="33"/>
  <c r="M6" i="33"/>
  <c r="M7" i="33"/>
  <c r="M8" i="33"/>
  <c r="M9" i="33"/>
  <c r="M10" i="33"/>
  <c r="M11" i="33"/>
  <c r="M12" i="33"/>
  <c r="M13" i="33"/>
  <c r="M14" i="33"/>
  <c r="M15" i="33"/>
  <c r="M4" i="33"/>
  <c r="C35" i="17"/>
  <c r="C40" i="17" s="1"/>
  <c r="V36" i="13" l="1"/>
  <c r="L44" i="13" s="1"/>
  <c r="U36" i="13"/>
  <c r="L43" i="13" s="1"/>
  <c r="T36" i="13"/>
  <c r="K44" i="13" s="1"/>
  <c r="S36" i="13"/>
  <c r="K43" i="13" s="1"/>
  <c r="R36" i="13"/>
  <c r="J44" i="13" s="1"/>
  <c r="Q36" i="13"/>
  <c r="J43" i="13" s="1"/>
  <c r="P36" i="13"/>
  <c r="I44" i="13" s="1"/>
  <c r="O36" i="13"/>
  <c r="I43" i="13" s="1"/>
  <c r="N36" i="13"/>
  <c r="H44" i="13" s="1"/>
  <c r="M36" i="13"/>
  <c r="H43" i="13" s="1"/>
  <c r="L36" i="13"/>
  <c r="G44" i="13" s="1"/>
  <c r="K36" i="13"/>
  <c r="G43" i="13" s="1"/>
  <c r="J36" i="13"/>
  <c r="F44" i="13" s="1"/>
  <c r="I36" i="13"/>
  <c r="F43" i="13" s="1"/>
  <c r="H36" i="13"/>
  <c r="E44" i="13" s="1"/>
  <c r="G36" i="13"/>
  <c r="E43" i="13" s="1"/>
  <c r="F36" i="13"/>
  <c r="D44" i="13" s="1"/>
  <c r="E36" i="13"/>
  <c r="D43" i="13" s="1"/>
  <c r="D36" i="13"/>
  <c r="C44" i="13" s="1"/>
  <c r="C36" i="13"/>
  <c r="C43" i="13" s="1"/>
  <c r="V35" i="29"/>
  <c r="L41" i="29" s="1"/>
  <c r="U35" i="29"/>
  <c r="L40" i="29" s="1"/>
  <c r="T35" i="29"/>
  <c r="K41" i="29" s="1"/>
  <c r="S35" i="29"/>
  <c r="K40" i="29" s="1"/>
  <c r="R35" i="29"/>
  <c r="J41" i="29" s="1"/>
  <c r="Q35" i="29"/>
  <c r="J40" i="29" s="1"/>
  <c r="P35" i="29"/>
  <c r="I41" i="29" s="1"/>
  <c r="O35" i="29"/>
  <c r="I40" i="29" s="1"/>
  <c r="N35" i="29"/>
  <c r="H41" i="29" s="1"/>
  <c r="M35" i="29"/>
  <c r="H40" i="29" s="1"/>
  <c r="L35" i="29"/>
  <c r="G41" i="29" s="1"/>
  <c r="K35" i="29"/>
  <c r="G40" i="29" s="1"/>
  <c r="J35" i="29"/>
  <c r="F41" i="29" s="1"/>
  <c r="I35" i="29"/>
  <c r="F40" i="29" s="1"/>
  <c r="H35" i="29"/>
  <c r="E41" i="29" s="1"/>
  <c r="G35" i="29"/>
  <c r="E40" i="29" s="1"/>
  <c r="F35" i="29"/>
  <c r="D41" i="29" s="1"/>
  <c r="E35" i="29"/>
  <c r="D40" i="29" s="1"/>
  <c r="D35" i="29"/>
  <c r="C41" i="29" s="1"/>
  <c r="C35" i="29"/>
  <c r="C40" i="29" s="1"/>
  <c r="V35" i="31"/>
  <c r="L41" i="31" s="1"/>
  <c r="U35" i="31"/>
  <c r="L40" i="31" s="1"/>
  <c r="T35" i="31"/>
  <c r="K41" i="31" s="1"/>
  <c r="S35" i="31"/>
  <c r="K40" i="31" s="1"/>
  <c r="R35" i="31"/>
  <c r="J41" i="31" s="1"/>
  <c r="Q35" i="31"/>
  <c r="J40" i="31" s="1"/>
  <c r="P35" i="31"/>
  <c r="I41" i="31" s="1"/>
  <c r="O35" i="31"/>
  <c r="I40" i="31" s="1"/>
  <c r="N35" i="31"/>
  <c r="H41" i="31" s="1"/>
  <c r="M35" i="31"/>
  <c r="H40" i="31" s="1"/>
  <c r="L35" i="31"/>
  <c r="G41" i="31" s="1"/>
  <c r="K35" i="31"/>
  <c r="G40" i="31" s="1"/>
  <c r="J35" i="31"/>
  <c r="F41" i="31" s="1"/>
  <c r="I35" i="31"/>
  <c r="F40" i="31" s="1"/>
  <c r="H35" i="31"/>
  <c r="E41" i="31" s="1"/>
  <c r="G35" i="31"/>
  <c r="E40" i="31" s="1"/>
  <c r="F35" i="31"/>
  <c r="D41" i="31" s="1"/>
  <c r="E35" i="31"/>
  <c r="D40" i="31" s="1"/>
  <c r="D35" i="31"/>
  <c r="C41" i="31" s="1"/>
  <c r="C35" i="31"/>
  <c r="C40" i="31" s="1"/>
  <c r="V35" i="26" l="1"/>
  <c r="L41" i="26" s="1"/>
  <c r="U35" i="26"/>
  <c r="L40" i="26" s="1"/>
  <c r="T35" i="26"/>
  <c r="K41" i="26" s="1"/>
  <c r="S35" i="26"/>
  <c r="K40" i="26" s="1"/>
  <c r="R35" i="26"/>
  <c r="J41" i="26" s="1"/>
  <c r="Q35" i="26"/>
  <c r="J40" i="26" s="1"/>
  <c r="P35" i="26"/>
  <c r="I41" i="26" s="1"/>
  <c r="O35" i="26"/>
  <c r="I40" i="26" s="1"/>
  <c r="N35" i="26"/>
  <c r="H41" i="26" s="1"/>
  <c r="M35" i="26"/>
  <c r="H40" i="26" s="1"/>
  <c r="L35" i="26"/>
  <c r="G41" i="26" s="1"/>
  <c r="K35" i="26"/>
  <c r="G40" i="26" s="1"/>
  <c r="J35" i="26"/>
  <c r="F41" i="26" s="1"/>
  <c r="I35" i="26"/>
  <c r="F40" i="26" s="1"/>
  <c r="H35" i="26"/>
  <c r="E41" i="26" s="1"/>
  <c r="G35" i="26"/>
  <c r="E40" i="26" s="1"/>
  <c r="F35" i="26"/>
  <c r="D41" i="26" s="1"/>
  <c r="E35" i="26"/>
  <c r="D40" i="26" s="1"/>
  <c r="D35" i="26"/>
  <c r="C41" i="26" s="1"/>
  <c r="C35" i="26"/>
  <c r="C40" i="26" s="1"/>
  <c r="V35" i="24"/>
  <c r="L41" i="24" s="1"/>
  <c r="U35" i="24"/>
  <c r="L40" i="24" s="1"/>
  <c r="T35" i="24"/>
  <c r="K41" i="24" s="1"/>
  <c r="S35" i="24"/>
  <c r="K40" i="24" s="1"/>
  <c r="R35" i="24"/>
  <c r="J41" i="24" s="1"/>
  <c r="Q35" i="24"/>
  <c r="J40" i="24" s="1"/>
  <c r="P35" i="24"/>
  <c r="I41" i="24" s="1"/>
  <c r="O35" i="24"/>
  <c r="I40" i="24" s="1"/>
  <c r="N35" i="24"/>
  <c r="H41" i="24" s="1"/>
  <c r="M35" i="24"/>
  <c r="H40" i="24" s="1"/>
  <c r="L35" i="24"/>
  <c r="G41" i="24" s="1"/>
  <c r="K35" i="24"/>
  <c r="G40" i="24" s="1"/>
  <c r="J35" i="24"/>
  <c r="F41" i="24" s="1"/>
  <c r="I35" i="24"/>
  <c r="F40" i="24" s="1"/>
  <c r="H35" i="24"/>
  <c r="E41" i="24" s="1"/>
  <c r="G35" i="24"/>
  <c r="E40" i="24" s="1"/>
  <c r="F35" i="24"/>
  <c r="D41" i="24" s="1"/>
  <c r="E35" i="24"/>
  <c r="D40" i="24" s="1"/>
  <c r="D35" i="24"/>
  <c r="C41" i="24" s="1"/>
  <c r="C35" i="24"/>
  <c r="C40" i="24" s="1"/>
  <c r="V35" i="23"/>
  <c r="L41" i="23" s="1"/>
  <c r="U35" i="23"/>
  <c r="L40" i="23" s="1"/>
  <c r="T35" i="23"/>
  <c r="K41" i="23" s="1"/>
  <c r="S35" i="23"/>
  <c r="K40" i="23" s="1"/>
  <c r="R35" i="23"/>
  <c r="J41" i="23" s="1"/>
  <c r="Q35" i="23"/>
  <c r="J40" i="23" s="1"/>
  <c r="P35" i="23"/>
  <c r="I41" i="23" s="1"/>
  <c r="O35" i="23"/>
  <c r="I40" i="23" s="1"/>
  <c r="N35" i="23"/>
  <c r="H41" i="23" s="1"/>
  <c r="M35" i="23"/>
  <c r="H40" i="23" s="1"/>
  <c r="L35" i="23"/>
  <c r="G41" i="23" s="1"/>
  <c r="K35" i="23"/>
  <c r="G40" i="23" s="1"/>
  <c r="J35" i="23"/>
  <c r="F41" i="23" s="1"/>
  <c r="I35" i="23"/>
  <c r="F40" i="23" s="1"/>
  <c r="H35" i="23"/>
  <c r="E41" i="23" s="1"/>
  <c r="G35" i="23"/>
  <c r="E40" i="23" s="1"/>
  <c r="F35" i="23"/>
  <c r="D41" i="23" s="1"/>
  <c r="E35" i="23"/>
  <c r="D40" i="23" s="1"/>
  <c r="D35" i="23"/>
  <c r="C41" i="23" s="1"/>
  <c r="C35" i="23"/>
  <c r="C40" i="23" s="1"/>
  <c r="V35" i="21" l="1"/>
  <c r="L42" i="21" s="1"/>
  <c r="U35" i="21"/>
  <c r="L41" i="21" s="1"/>
  <c r="T35" i="21"/>
  <c r="K42" i="21" s="1"/>
  <c r="S35" i="21"/>
  <c r="K41" i="21" s="1"/>
  <c r="R35" i="21"/>
  <c r="J42" i="21" s="1"/>
  <c r="Q35" i="21"/>
  <c r="J41" i="21" s="1"/>
  <c r="P35" i="21"/>
  <c r="I42" i="21" s="1"/>
  <c r="O35" i="21"/>
  <c r="I41" i="21" s="1"/>
  <c r="N35" i="21"/>
  <c r="H42" i="21" s="1"/>
  <c r="M35" i="21"/>
  <c r="H41" i="21" s="1"/>
  <c r="L35" i="21"/>
  <c r="G42" i="21" s="1"/>
  <c r="K35" i="21"/>
  <c r="G41" i="21" s="1"/>
  <c r="J35" i="21"/>
  <c r="F42" i="21" s="1"/>
  <c r="I35" i="21"/>
  <c r="F41" i="21" s="1"/>
  <c r="H35" i="21"/>
  <c r="E42" i="21" s="1"/>
  <c r="G35" i="21"/>
  <c r="E41" i="21" s="1"/>
  <c r="F35" i="21"/>
  <c r="D42" i="21" s="1"/>
  <c r="E35" i="21"/>
  <c r="D41" i="21" s="1"/>
  <c r="D35" i="21"/>
  <c r="C42" i="21" s="1"/>
  <c r="C35" i="21"/>
  <c r="C41" i="21" s="1"/>
  <c r="V35" i="19"/>
  <c r="L41" i="19" s="1"/>
  <c r="U35" i="19"/>
  <c r="L40" i="19" s="1"/>
  <c r="T35" i="19"/>
  <c r="K41" i="19" s="1"/>
  <c r="S35" i="19"/>
  <c r="K40" i="19" s="1"/>
  <c r="R35" i="19"/>
  <c r="J41" i="19" s="1"/>
  <c r="Q35" i="19"/>
  <c r="J40" i="19" s="1"/>
  <c r="P35" i="19"/>
  <c r="I41" i="19" s="1"/>
  <c r="O35" i="19"/>
  <c r="I40" i="19" s="1"/>
  <c r="N35" i="19"/>
  <c r="H41" i="19" s="1"/>
  <c r="M35" i="19"/>
  <c r="H40" i="19" s="1"/>
  <c r="L35" i="19"/>
  <c r="G41" i="19" s="1"/>
  <c r="K35" i="19"/>
  <c r="G40" i="19" s="1"/>
  <c r="J35" i="19"/>
  <c r="F41" i="19" s="1"/>
  <c r="I35" i="19"/>
  <c r="F40" i="19" s="1"/>
  <c r="H35" i="19"/>
  <c r="E41" i="19" s="1"/>
  <c r="G35" i="19"/>
  <c r="E40" i="19" s="1"/>
  <c r="F35" i="19"/>
  <c r="D41" i="19" s="1"/>
  <c r="E35" i="19"/>
  <c r="D40" i="19" s="1"/>
  <c r="D35" i="19"/>
  <c r="C41" i="19" s="1"/>
  <c r="C35" i="19"/>
  <c r="C40" i="19" s="1"/>
  <c r="V35" i="17" l="1"/>
  <c r="L41" i="17" s="1"/>
  <c r="U35" i="17"/>
  <c r="L40" i="17" s="1"/>
  <c r="T35" i="17"/>
  <c r="K41" i="17" s="1"/>
  <c r="S35" i="17"/>
  <c r="K40" i="17" s="1"/>
  <c r="R35" i="17"/>
  <c r="J41" i="17" s="1"/>
  <c r="Q35" i="17"/>
  <c r="J40" i="17" s="1"/>
  <c r="P35" i="17"/>
  <c r="I41" i="17" s="1"/>
  <c r="O35" i="17"/>
  <c r="I40" i="17" s="1"/>
  <c r="N35" i="17"/>
  <c r="H41" i="17" s="1"/>
  <c r="M35" i="17"/>
  <c r="H40" i="17" s="1"/>
  <c r="L35" i="17"/>
  <c r="G41" i="17" s="1"/>
  <c r="K35" i="17"/>
  <c r="G40" i="17" s="1"/>
  <c r="J35" i="17"/>
  <c r="F41" i="17" s="1"/>
  <c r="I35" i="17"/>
  <c r="F40" i="17" s="1"/>
  <c r="H35" i="17"/>
  <c r="E41" i="17" s="1"/>
  <c r="G35" i="17"/>
  <c r="E40" i="17" s="1"/>
  <c r="F35" i="17"/>
  <c r="D41" i="17" s="1"/>
  <c r="E35" i="17"/>
  <c r="D40" i="17" s="1"/>
  <c r="D35" i="17"/>
  <c r="C41" i="17" s="1"/>
  <c r="V35" i="15" l="1"/>
  <c r="L41" i="15" s="1"/>
  <c r="U35" i="15"/>
  <c r="L40" i="15" s="1"/>
  <c r="T35" i="15"/>
  <c r="K41" i="15" s="1"/>
  <c r="S35" i="15"/>
  <c r="K40" i="15" s="1"/>
  <c r="R35" i="15"/>
  <c r="J41" i="15" s="1"/>
  <c r="Q35" i="15"/>
  <c r="J40" i="15" s="1"/>
  <c r="P35" i="15"/>
  <c r="I41" i="15" s="1"/>
  <c r="O35" i="15"/>
  <c r="I40" i="15" s="1"/>
  <c r="N35" i="15"/>
  <c r="H41" i="15" s="1"/>
  <c r="M35" i="15"/>
  <c r="H40" i="15" s="1"/>
  <c r="L35" i="15"/>
  <c r="G41" i="15" s="1"/>
  <c r="K35" i="15"/>
  <c r="G40" i="15" s="1"/>
  <c r="J35" i="15"/>
  <c r="F41" i="15" s="1"/>
  <c r="I35" i="15"/>
  <c r="F40" i="15" s="1"/>
  <c r="H35" i="15"/>
  <c r="E41" i="15" s="1"/>
  <c r="G35" i="15"/>
  <c r="E40" i="15" s="1"/>
  <c r="F35" i="15"/>
  <c r="D41" i="15" s="1"/>
  <c r="E35" i="15"/>
  <c r="D40" i="15" s="1"/>
  <c r="D35" i="15"/>
  <c r="C41" i="15" s="1"/>
  <c r="C35" i="15"/>
  <c r="C40" i="15" s="1"/>
  <c r="V33" i="11"/>
  <c r="U33" i="11"/>
  <c r="L39" i="11" s="1"/>
  <c r="T33" i="11"/>
  <c r="L40" i="11" s="1"/>
  <c r="S33" i="11"/>
  <c r="K39" i="11" s="1"/>
  <c r="R33" i="11"/>
  <c r="K40" i="11" s="1"/>
  <c r="Q33" i="11"/>
  <c r="J39" i="11" s="1"/>
  <c r="P33" i="11"/>
  <c r="I40" i="11" s="1"/>
  <c r="O33" i="11"/>
  <c r="I39" i="11" s="1"/>
  <c r="N33" i="11"/>
  <c r="H40" i="11" s="1"/>
  <c r="M33" i="11"/>
  <c r="H39" i="11" s="1"/>
  <c r="L33" i="11"/>
  <c r="G40" i="11" s="1"/>
  <c r="K33" i="11"/>
  <c r="G39" i="11" s="1"/>
  <c r="J33" i="11"/>
  <c r="F40" i="11" s="1"/>
  <c r="I33" i="11"/>
  <c r="F39" i="11" s="1"/>
  <c r="H33" i="11"/>
  <c r="E40" i="11" s="1"/>
  <c r="G33" i="11"/>
  <c r="E39" i="11" s="1"/>
  <c r="F33" i="11"/>
  <c r="D40" i="11" s="1"/>
  <c r="E33" i="11"/>
  <c r="D39" i="11" s="1"/>
  <c r="D33" i="11"/>
  <c r="C40" i="11" s="1"/>
  <c r="C33" i="11"/>
  <c r="C39" i="11" s="1"/>
  <c r="V33" i="9"/>
  <c r="V37" i="9" s="1"/>
  <c r="L46" i="9" s="1"/>
  <c r="U33" i="9"/>
  <c r="U35" i="9" s="1"/>
  <c r="L42" i="9" s="1"/>
  <c r="T33" i="9"/>
  <c r="T37" i="9" s="1"/>
  <c r="K46" i="9" s="1"/>
  <c r="S33" i="9"/>
  <c r="S35" i="9" s="1"/>
  <c r="K42" i="9" s="1"/>
  <c r="R33" i="9"/>
  <c r="R37" i="9" s="1"/>
  <c r="J46" i="9" s="1"/>
  <c r="Q33" i="9"/>
  <c r="Q35" i="9" s="1"/>
  <c r="J42" i="9" s="1"/>
  <c r="P33" i="9"/>
  <c r="P37" i="9" s="1"/>
  <c r="I46" i="9" s="1"/>
  <c r="O33" i="9"/>
  <c r="O35" i="9" s="1"/>
  <c r="I42" i="9" s="1"/>
  <c r="N33" i="9"/>
  <c r="N37" i="9" s="1"/>
  <c r="H46" i="9" s="1"/>
  <c r="M33" i="9"/>
  <c r="M35" i="9" s="1"/>
  <c r="H42" i="9" s="1"/>
  <c r="L33" i="9"/>
  <c r="L37" i="9" s="1"/>
  <c r="G46" i="9" s="1"/>
  <c r="K33" i="9"/>
  <c r="K35" i="9" s="1"/>
  <c r="G42" i="9" s="1"/>
  <c r="J33" i="9"/>
  <c r="J37" i="9" s="1"/>
  <c r="F46" i="9" s="1"/>
  <c r="I33" i="9"/>
  <c r="I35" i="9" s="1"/>
  <c r="F42" i="9" s="1"/>
  <c r="H33" i="9"/>
  <c r="H37" i="9" s="1"/>
  <c r="E46" i="9" s="1"/>
  <c r="G33" i="9"/>
  <c r="G35" i="9" s="1"/>
  <c r="E42" i="9" s="1"/>
  <c r="F33" i="9"/>
  <c r="F37" i="9" s="1"/>
  <c r="D46" i="9" s="1"/>
  <c r="E33" i="9"/>
  <c r="E35" i="9" s="1"/>
  <c r="D42" i="9" s="1"/>
  <c r="D33" i="9"/>
  <c r="D37" i="9" s="1"/>
  <c r="C46" i="9" s="1"/>
  <c r="C33" i="9"/>
  <c r="C35" i="9" s="1"/>
  <c r="C42" i="9" s="1"/>
</calcChain>
</file>

<file path=xl/sharedStrings.xml><?xml version="1.0" encoding="utf-8"?>
<sst xmlns="http://schemas.openxmlformats.org/spreadsheetml/2006/main" count="790" uniqueCount="64">
  <si>
    <t>შპს  აკად. ბ. ნანეიშვილის სახ. ფსიქიკური ჯანმრთელობის ეროვნული ცენტრი</t>
  </si>
  <si>
    <t>შპს " რესპუბლიკური კლინიკური ფსიქონევროლოგიური საავადმყოფო"</t>
  </si>
  <si>
    <t>შპს "ქუთაისის ფსიქიკური ჯანმრთელობის ცენტრი"</t>
  </si>
  <si>
    <t>შ.პ.ს. ა. ქაჯაიას სახ. სურამის ფსიქიატრიული საავადმყოფო</t>
  </si>
  <si>
    <t>შპს  "თბილისის ფსიქიკური ჯანმრთელობის ცენტრი"</t>
  </si>
  <si>
    <t>შპს აკადემიკოს ო. ღუდუშაურის სახელობის ეროვნული სამედიცინო ცენტრი</t>
  </si>
  <si>
    <t>შპს "რუსთავის ფსიქიკური ჯანმრთელობის ცენტრი"</t>
  </si>
  <si>
    <t>შპს "ბედიანის  ფსიქიატრიული საავადმყოფო"</t>
  </si>
  <si>
    <t>შპს ,,უნიმედი კახეთი"-თბილისის რეფერალური ჰოსპიტალი</t>
  </si>
  <si>
    <t>11010367</t>
  </si>
  <si>
    <t>11010650</t>
  </si>
  <si>
    <t>შემთხვევა</t>
  </si>
  <si>
    <t>საწოლდღე</t>
  </si>
  <si>
    <t xml:space="preserve"> </t>
  </si>
  <si>
    <t>შპს N5 კლინიკური საავადმყოფო</t>
  </si>
  <si>
    <t xml:space="preserve"> შპს სენაკის სარაიონთაშორისო ფსიქონევროლოგიური დისპანსერი</t>
  </si>
  <si>
    <t>შპს ფსიქიკური ჯანმრთელობის და ნარკომანიის პრევენციის ცენტრი</t>
  </si>
  <si>
    <t>ჯამი</t>
  </si>
  <si>
    <t>სურამი</t>
  </si>
  <si>
    <t>გლდანი</t>
  </si>
  <si>
    <t>ქუტირი</t>
  </si>
  <si>
    <t>ბათუმი</t>
  </si>
  <si>
    <t>ბედიანი</t>
  </si>
  <si>
    <t>რუსთავი</t>
  </si>
  <si>
    <t>ქუთაისი</t>
  </si>
  <si>
    <t>უნიმედი კახეთი</t>
  </si>
  <si>
    <t>მეხუთე კლინიკური</t>
  </si>
  <si>
    <t>ღუდუშაური</t>
  </si>
  <si>
    <t>სენაკი</t>
  </si>
  <si>
    <t>ქავთარაძე</t>
  </si>
  <si>
    <t>საწოლდღ</t>
  </si>
  <si>
    <t>N5</t>
  </si>
  <si>
    <t>უნიმედკახეთი</t>
  </si>
  <si>
    <t>F00-F98</t>
  </si>
  <si>
    <t>F90-F98</t>
  </si>
  <si>
    <t>F80-F89</t>
  </si>
  <si>
    <t>F70-F79</t>
  </si>
  <si>
    <t>F60-F69</t>
  </si>
  <si>
    <t>F50-F59</t>
  </si>
  <si>
    <t>F40--F49</t>
  </si>
  <si>
    <t>F30-F39</t>
  </si>
  <si>
    <t>F20-F29</t>
  </si>
  <si>
    <t>F00-Fo9</t>
  </si>
  <si>
    <t>F00-F09</t>
  </si>
  <si>
    <t xml:space="preserve">მწვავე  </t>
  </si>
  <si>
    <t xml:space="preserve">გრძელვადიანი </t>
  </si>
  <si>
    <t>F00-F99</t>
  </si>
  <si>
    <t>მწვავე</t>
  </si>
  <si>
    <t>გრძელვადიანი</t>
  </si>
  <si>
    <t>მწვავე შემთხვევა</t>
  </si>
  <si>
    <t>ჯამი:</t>
  </si>
  <si>
    <t>2016 10 თვე</t>
  </si>
  <si>
    <t>გრძელვადიანი შემთხვევა</t>
  </si>
  <si>
    <t xml:space="preserve"> მწვავე</t>
  </si>
  <si>
    <t>საწოლფონდი</t>
  </si>
  <si>
    <t>ორგანული ბუნების აშლილობანი, სიმპტომატურ აშლილობათა ჩათვლით.</t>
  </si>
  <si>
    <t>შიზოფრენია, შიზოტიპური აშლილობანი.</t>
  </si>
  <si>
    <t>აფექტური აშლილობანი.</t>
  </si>
  <si>
    <t>ნევროზული, სტრესთან დაკავშირებული და სომატოფორმული აშლილობანი.</t>
  </si>
  <si>
    <t>ფიზიოლოგიური და ფიზიკური დარღვევებით გამოწვეული ქცევის პათოლოგია.</t>
  </si>
  <si>
    <t>პიროვნული და ქცევითი დარღვევები (ფსიქოპათიები).</t>
  </si>
  <si>
    <t>გონებრივი ჩამორჩენა.</t>
  </si>
  <si>
    <t>ფსიქიკური განვითარების დარღვევები.</t>
  </si>
  <si>
    <t>ბავშვთა და მოზარდთა ასაკში დაწყებული ქცევითი და ემოციური აშლილობანი.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</si>
</sst>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0"/>
      <color theme="1"/>
      <name val="Sylfaen"/>
      <family val="1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9"/>
      <color rgb="FF5D5D5D"/>
      <name val="Sylfae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88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17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2" borderId="2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0" fontId="5" fillId="0" borderId="1" xfId="0" applyFont="1" applyBorder="1"/>
    <xf numFmtId="49" fontId="1" fillId="0" borderId="0" xfId="0" applyNumberFormat="1" applyFont="1" applyFill="1" applyAlignment="1">
      <alignment wrapText="1"/>
    </xf>
    <xf numFmtId="49" fontId="5" fillId="0" borderId="0" xfId="0" applyNumberFormat="1" applyFont="1" applyFill="1" applyAlignment="1">
      <alignment wrapText="1"/>
    </xf>
    <xf numFmtId="17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4" fillId="2" borderId="1" xfId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wrapText="1"/>
    </xf>
    <xf numFmtId="0" fontId="0" fillId="3" borderId="0" xfId="0" applyFill="1"/>
    <xf numFmtId="0" fontId="5" fillId="3" borderId="1" xfId="0" applyFont="1" applyFill="1" applyBorder="1"/>
    <xf numFmtId="0" fontId="0" fillId="5" borderId="1" xfId="0" applyFill="1" applyBorder="1"/>
    <xf numFmtId="0" fontId="5" fillId="5" borderId="1" xfId="0" applyFont="1" applyFill="1" applyBorder="1"/>
    <xf numFmtId="17" fontId="6" fillId="0" borderId="5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17" fontId="5" fillId="0" borderId="2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49" fontId="7" fillId="0" borderId="0" xfId="0" applyNumberFormat="1" applyFont="1" applyFill="1" applyAlignment="1">
      <alignment wrapText="1"/>
    </xf>
    <xf numFmtId="0" fontId="5" fillId="0" borderId="4" xfId="0" applyFont="1" applyFill="1" applyBorder="1"/>
    <xf numFmtId="0" fontId="5" fillId="4" borderId="1" xfId="0" applyFont="1" applyFill="1" applyBorder="1"/>
    <xf numFmtId="49" fontId="4" fillId="4" borderId="1" xfId="0" applyNumberFormat="1" applyFont="1" applyFill="1" applyBorder="1" applyAlignment="1">
      <alignment horizontal="center"/>
    </xf>
    <xf numFmtId="0" fontId="4" fillId="4" borderId="1" xfId="0" applyNumberFormat="1" applyFont="1" applyFill="1" applyBorder="1" applyAlignment="1">
      <alignment horizontal="center"/>
    </xf>
    <xf numFmtId="0" fontId="0" fillId="4" borderId="1" xfId="0" applyFill="1" applyBorder="1"/>
    <xf numFmtId="0" fontId="5" fillId="2" borderId="1" xfId="0" applyFont="1" applyFill="1" applyBorder="1"/>
    <xf numFmtId="0" fontId="0" fillId="2" borderId="1" xfId="0" applyFill="1" applyBorder="1"/>
    <xf numFmtId="49" fontId="5" fillId="0" borderId="0" xfId="0" applyNumberFormat="1" applyFont="1" applyFill="1" applyAlignment="1">
      <alignment vertical="top" wrapText="1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17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5" fillId="5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right"/>
    </xf>
    <xf numFmtId="17" fontId="0" fillId="0" borderId="0" xfId="0" applyNumberFormat="1"/>
    <xf numFmtId="0" fontId="8" fillId="0" borderId="0" xfId="0" applyFont="1" applyAlignment="1">
      <alignment wrapText="1"/>
    </xf>
    <xf numFmtId="49" fontId="8" fillId="0" borderId="0" xfId="0" applyNumberFormat="1" applyFont="1" applyFill="1" applyAlignment="1">
      <alignment wrapText="1"/>
    </xf>
    <xf numFmtId="17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3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0" fillId="3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left" vertical="center" wrapText="1"/>
    </xf>
    <xf numFmtId="0" fontId="9" fillId="2" borderId="1" xfId="1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top" wrapText="1"/>
    </xf>
    <xf numFmtId="0" fontId="4" fillId="2" borderId="4" xfId="1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0" xfId="0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4" fillId="4" borderId="2" xfId="1" applyFont="1" applyFill="1" applyBorder="1" applyAlignment="1">
      <alignment horizontal="center" vertical="center" wrapText="1"/>
    </xf>
    <xf numFmtId="0" fontId="0" fillId="4" borderId="0" xfId="0" applyFill="1"/>
    <xf numFmtId="0" fontId="0" fillId="4" borderId="1" xfId="0" applyFill="1" applyBorder="1" applyAlignment="1">
      <alignment horizontal="left"/>
    </xf>
    <xf numFmtId="0" fontId="4" fillId="0" borderId="2" xfId="1" applyFont="1" applyFill="1" applyBorder="1" applyAlignment="1">
      <alignment horizontal="center" vertical="center" wrapText="1"/>
    </xf>
    <xf numFmtId="0" fontId="5" fillId="0" borderId="0" xfId="0" applyFont="1" applyBorder="1"/>
    <xf numFmtId="0" fontId="0" fillId="0" borderId="0" xfId="0" applyFill="1"/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/>
    <xf numFmtId="0" fontId="0" fillId="0" borderId="1" xfId="0" applyFill="1" applyBorder="1"/>
    <xf numFmtId="0" fontId="0" fillId="0" borderId="0" xfId="0" applyBorder="1" applyAlignment="1">
      <alignment wrapText="1"/>
    </xf>
    <xf numFmtId="0" fontId="11" fillId="0" borderId="0" xfId="0" applyFont="1"/>
    <xf numFmtId="0" fontId="11" fillId="0" borderId="0" xfId="0" applyFont="1" applyAlignment="1">
      <alignment wrapText="1"/>
    </xf>
    <xf numFmtId="0" fontId="0" fillId="0" borderId="6" xfId="0" applyBorder="1" applyAlignment="1">
      <alignment horizontal="center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7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17" fontId="5" fillId="0" borderId="3" xfId="0" applyNumberFormat="1" applyFont="1" applyBorder="1" applyAlignment="1">
      <alignment horizontal="center"/>
    </xf>
  </cellXfs>
  <cellStyles count="2">
    <cellStyle name="Normal" xfId="0" builtinId="0"/>
    <cellStyle name="Normal 11" xfId="1"/>
  </cellStyles>
  <dxfs count="0"/>
  <tableStyles count="0" defaultTableStyle="TableStyleMedium9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ka-GE"/>
              <a:t>შემთხვევების ჯამური რაოდენობა კლინიკების/თვეების მიხედვით 2016წ 10 თვე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'შემთ-კლინიკ-თვეების მიხედვით'!$C$2</c:f>
              <c:strCache>
                <c:ptCount val="1"/>
                <c:pt idx="0">
                  <c:v>დეკ.15</c:v>
                </c:pt>
              </c:strCache>
            </c:strRef>
          </c:tx>
          <c:invertIfNegative val="0"/>
          <c:cat>
            <c:strRef>
              <c:f>'შემთ-კლინიკ-თვეების მიხედვით'!$B$3:$B$14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'შემთ-კლინიკ-თვეების მიხედვით'!$C$3:$C$14</c:f>
              <c:numCache>
                <c:formatCode>General</c:formatCode>
                <c:ptCount val="12"/>
                <c:pt idx="0">
                  <c:v>106</c:v>
                </c:pt>
                <c:pt idx="1">
                  <c:v>254</c:v>
                </c:pt>
                <c:pt idx="2">
                  <c:v>624</c:v>
                </c:pt>
                <c:pt idx="3">
                  <c:v>210</c:v>
                </c:pt>
                <c:pt idx="4">
                  <c:v>152</c:v>
                </c:pt>
                <c:pt idx="5">
                  <c:v>73</c:v>
                </c:pt>
                <c:pt idx="6">
                  <c:v>109</c:v>
                </c:pt>
                <c:pt idx="7">
                  <c:v>49</c:v>
                </c:pt>
                <c:pt idx="8">
                  <c:v>57</c:v>
                </c:pt>
                <c:pt idx="9">
                  <c:v>76</c:v>
                </c:pt>
                <c:pt idx="10">
                  <c:v>24</c:v>
                </c:pt>
                <c:pt idx="11">
                  <c:v>213</c:v>
                </c:pt>
              </c:numCache>
            </c:numRef>
          </c:val>
        </c:ser>
        <c:ser>
          <c:idx val="1"/>
          <c:order val="1"/>
          <c:tx>
            <c:strRef>
              <c:f>'შემთ-კლინიკ-თვეების მიხედვით'!$D$2</c:f>
              <c:strCache>
                <c:ptCount val="1"/>
                <c:pt idx="0">
                  <c:v>იან.16</c:v>
                </c:pt>
              </c:strCache>
            </c:strRef>
          </c:tx>
          <c:invertIfNegative val="0"/>
          <c:cat>
            <c:strRef>
              <c:f>'შემთ-კლინიკ-თვეების მიხედვით'!$B$3:$B$14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'შემთ-კლინიკ-თვეების მიხედვით'!$D$3:$D$14</c:f>
              <c:numCache>
                <c:formatCode>General</c:formatCode>
                <c:ptCount val="12"/>
                <c:pt idx="0">
                  <c:v>96</c:v>
                </c:pt>
                <c:pt idx="1">
                  <c:v>244</c:v>
                </c:pt>
                <c:pt idx="2">
                  <c:v>580</c:v>
                </c:pt>
                <c:pt idx="3">
                  <c:v>194</c:v>
                </c:pt>
                <c:pt idx="4">
                  <c:v>149</c:v>
                </c:pt>
                <c:pt idx="5">
                  <c:v>67</c:v>
                </c:pt>
                <c:pt idx="6">
                  <c:v>62</c:v>
                </c:pt>
                <c:pt idx="7">
                  <c:v>45</c:v>
                </c:pt>
                <c:pt idx="8">
                  <c:v>58</c:v>
                </c:pt>
                <c:pt idx="9">
                  <c:v>62</c:v>
                </c:pt>
                <c:pt idx="10">
                  <c:v>23</c:v>
                </c:pt>
                <c:pt idx="11">
                  <c:v>179</c:v>
                </c:pt>
              </c:numCache>
            </c:numRef>
          </c:val>
        </c:ser>
        <c:ser>
          <c:idx val="2"/>
          <c:order val="2"/>
          <c:tx>
            <c:strRef>
              <c:f>'შემთ-კლინიკ-თვეების მიხედვით'!$E$2</c:f>
              <c:strCache>
                <c:ptCount val="1"/>
                <c:pt idx="0">
                  <c:v>თებ.16</c:v>
                </c:pt>
              </c:strCache>
            </c:strRef>
          </c:tx>
          <c:invertIfNegative val="0"/>
          <c:cat>
            <c:strRef>
              <c:f>'შემთ-კლინიკ-თვეების მიხედვით'!$B$3:$B$14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'შემთ-კლინიკ-თვეების მიხედვით'!$E$3:$E$14</c:f>
              <c:numCache>
                <c:formatCode>General</c:formatCode>
                <c:ptCount val="12"/>
                <c:pt idx="0">
                  <c:v>94</c:v>
                </c:pt>
                <c:pt idx="1">
                  <c:v>274</c:v>
                </c:pt>
                <c:pt idx="2">
                  <c:v>608</c:v>
                </c:pt>
                <c:pt idx="3">
                  <c:v>204</c:v>
                </c:pt>
                <c:pt idx="4">
                  <c:v>144</c:v>
                </c:pt>
                <c:pt idx="5">
                  <c:v>69</c:v>
                </c:pt>
                <c:pt idx="6">
                  <c:v>62</c:v>
                </c:pt>
                <c:pt idx="7">
                  <c:v>42</c:v>
                </c:pt>
                <c:pt idx="8">
                  <c:v>52</c:v>
                </c:pt>
                <c:pt idx="9">
                  <c:v>69</c:v>
                </c:pt>
                <c:pt idx="10">
                  <c:v>20</c:v>
                </c:pt>
                <c:pt idx="11">
                  <c:v>191</c:v>
                </c:pt>
              </c:numCache>
            </c:numRef>
          </c:val>
        </c:ser>
        <c:ser>
          <c:idx val="3"/>
          <c:order val="3"/>
          <c:tx>
            <c:strRef>
              <c:f>'შემთ-კლინიკ-თვეების მიხედვით'!$F$2</c:f>
              <c:strCache>
                <c:ptCount val="1"/>
                <c:pt idx="0">
                  <c:v>მარ.16</c:v>
                </c:pt>
              </c:strCache>
            </c:strRef>
          </c:tx>
          <c:invertIfNegative val="0"/>
          <c:cat>
            <c:strRef>
              <c:f>'შემთ-კლინიკ-თვეების მიხედვით'!$B$3:$B$14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'შემთ-კლინიკ-თვეების მიხედვით'!$F$3:$F$14</c:f>
              <c:numCache>
                <c:formatCode>General</c:formatCode>
                <c:ptCount val="12"/>
                <c:pt idx="0">
                  <c:v>105</c:v>
                </c:pt>
                <c:pt idx="1">
                  <c:v>276</c:v>
                </c:pt>
                <c:pt idx="2">
                  <c:v>612</c:v>
                </c:pt>
                <c:pt idx="3">
                  <c:v>212</c:v>
                </c:pt>
                <c:pt idx="4">
                  <c:v>149</c:v>
                </c:pt>
                <c:pt idx="5">
                  <c:v>71</c:v>
                </c:pt>
                <c:pt idx="6">
                  <c:v>74</c:v>
                </c:pt>
                <c:pt idx="7">
                  <c:v>59</c:v>
                </c:pt>
                <c:pt idx="8">
                  <c:v>78</c:v>
                </c:pt>
                <c:pt idx="9">
                  <c:v>76</c:v>
                </c:pt>
                <c:pt idx="10">
                  <c:v>24</c:v>
                </c:pt>
                <c:pt idx="11">
                  <c:v>185</c:v>
                </c:pt>
              </c:numCache>
            </c:numRef>
          </c:val>
        </c:ser>
        <c:ser>
          <c:idx val="4"/>
          <c:order val="4"/>
          <c:tx>
            <c:strRef>
              <c:f>'შემთ-კლინიკ-თვეების მიხედვით'!$G$2</c:f>
              <c:strCache>
                <c:ptCount val="1"/>
                <c:pt idx="0">
                  <c:v>აპრ.16</c:v>
                </c:pt>
              </c:strCache>
            </c:strRef>
          </c:tx>
          <c:invertIfNegative val="0"/>
          <c:cat>
            <c:strRef>
              <c:f>'შემთ-კლინიკ-თვეების მიხედვით'!$B$3:$B$14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'შემთ-კლინიკ-თვეების მიხედვით'!$G$3:$G$14</c:f>
              <c:numCache>
                <c:formatCode>General</c:formatCode>
                <c:ptCount val="12"/>
                <c:pt idx="0">
                  <c:v>106</c:v>
                </c:pt>
                <c:pt idx="1">
                  <c:v>271</c:v>
                </c:pt>
                <c:pt idx="2">
                  <c:v>605</c:v>
                </c:pt>
                <c:pt idx="3">
                  <c:v>215</c:v>
                </c:pt>
                <c:pt idx="4">
                  <c:v>147</c:v>
                </c:pt>
                <c:pt idx="5">
                  <c:v>84</c:v>
                </c:pt>
                <c:pt idx="6">
                  <c:v>95</c:v>
                </c:pt>
                <c:pt idx="7">
                  <c:v>54</c:v>
                </c:pt>
                <c:pt idx="8">
                  <c:v>66</c:v>
                </c:pt>
                <c:pt idx="9">
                  <c:v>70</c:v>
                </c:pt>
                <c:pt idx="10">
                  <c:v>25</c:v>
                </c:pt>
                <c:pt idx="11">
                  <c:v>223</c:v>
                </c:pt>
              </c:numCache>
            </c:numRef>
          </c:val>
        </c:ser>
        <c:ser>
          <c:idx val="5"/>
          <c:order val="5"/>
          <c:tx>
            <c:strRef>
              <c:f>'შემთ-კლინიკ-თვეების მიხედვით'!$H$2</c:f>
              <c:strCache>
                <c:ptCount val="1"/>
                <c:pt idx="0">
                  <c:v>მაის.16</c:v>
                </c:pt>
              </c:strCache>
            </c:strRef>
          </c:tx>
          <c:invertIfNegative val="0"/>
          <c:cat>
            <c:strRef>
              <c:f>'შემთ-კლინიკ-თვეების მიხედვით'!$B$3:$B$14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'შემთ-კლინიკ-თვეების მიხედვით'!$H$3:$H$14</c:f>
              <c:numCache>
                <c:formatCode>General</c:formatCode>
                <c:ptCount val="12"/>
                <c:pt idx="0">
                  <c:v>98</c:v>
                </c:pt>
                <c:pt idx="1">
                  <c:v>271</c:v>
                </c:pt>
                <c:pt idx="2">
                  <c:v>630</c:v>
                </c:pt>
                <c:pt idx="3">
                  <c:v>233</c:v>
                </c:pt>
                <c:pt idx="4">
                  <c:v>150</c:v>
                </c:pt>
                <c:pt idx="5">
                  <c:v>60</c:v>
                </c:pt>
                <c:pt idx="6">
                  <c:v>70</c:v>
                </c:pt>
                <c:pt idx="7">
                  <c:v>53</c:v>
                </c:pt>
                <c:pt idx="8">
                  <c:v>67</c:v>
                </c:pt>
                <c:pt idx="9">
                  <c:v>62</c:v>
                </c:pt>
                <c:pt idx="10">
                  <c:v>26</c:v>
                </c:pt>
                <c:pt idx="11">
                  <c:v>209</c:v>
                </c:pt>
              </c:numCache>
            </c:numRef>
          </c:val>
        </c:ser>
        <c:ser>
          <c:idx val="6"/>
          <c:order val="6"/>
          <c:tx>
            <c:strRef>
              <c:f>'შემთ-კლინიკ-თვეების მიხედვით'!$I$2</c:f>
              <c:strCache>
                <c:ptCount val="1"/>
                <c:pt idx="0">
                  <c:v>ივნ.16</c:v>
                </c:pt>
              </c:strCache>
            </c:strRef>
          </c:tx>
          <c:invertIfNegative val="0"/>
          <c:cat>
            <c:strRef>
              <c:f>'შემთ-კლინიკ-თვეების მიხედვით'!$B$3:$B$14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'შემთ-კლინიკ-თვეების მიხედვით'!$I$3:$I$14</c:f>
              <c:numCache>
                <c:formatCode>General</c:formatCode>
                <c:ptCount val="12"/>
                <c:pt idx="0">
                  <c:v>107</c:v>
                </c:pt>
                <c:pt idx="1">
                  <c:v>286</c:v>
                </c:pt>
                <c:pt idx="2">
                  <c:v>696</c:v>
                </c:pt>
                <c:pt idx="3">
                  <c:v>211</c:v>
                </c:pt>
                <c:pt idx="4">
                  <c:v>154</c:v>
                </c:pt>
                <c:pt idx="5">
                  <c:v>68</c:v>
                </c:pt>
                <c:pt idx="6">
                  <c:v>68</c:v>
                </c:pt>
                <c:pt idx="7">
                  <c:v>49</c:v>
                </c:pt>
                <c:pt idx="8">
                  <c:v>61</c:v>
                </c:pt>
                <c:pt idx="9">
                  <c:v>65</c:v>
                </c:pt>
                <c:pt idx="10">
                  <c:v>25</c:v>
                </c:pt>
                <c:pt idx="11">
                  <c:v>224</c:v>
                </c:pt>
              </c:numCache>
            </c:numRef>
          </c:val>
        </c:ser>
        <c:ser>
          <c:idx val="7"/>
          <c:order val="7"/>
          <c:tx>
            <c:strRef>
              <c:f>'შემთ-კლინიკ-თვეების მიხედვით'!$J$2</c:f>
              <c:strCache>
                <c:ptCount val="1"/>
                <c:pt idx="0">
                  <c:v>ივლ.16</c:v>
                </c:pt>
              </c:strCache>
            </c:strRef>
          </c:tx>
          <c:invertIfNegative val="0"/>
          <c:cat>
            <c:strRef>
              <c:f>'შემთ-კლინიკ-თვეების მიხედვით'!$B$3:$B$14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'შემთ-კლინიკ-თვეების მიხედვით'!$J$3:$J$14</c:f>
              <c:numCache>
                <c:formatCode>General</c:formatCode>
                <c:ptCount val="12"/>
                <c:pt idx="0">
                  <c:v>112</c:v>
                </c:pt>
                <c:pt idx="1">
                  <c:v>275</c:v>
                </c:pt>
                <c:pt idx="2">
                  <c:v>660</c:v>
                </c:pt>
                <c:pt idx="3">
                  <c:v>240</c:v>
                </c:pt>
                <c:pt idx="4">
                  <c:v>159</c:v>
                </c:pt>
                <c:pt idx="5">
                  <c:v>68</c:v>
                </c:pt>
                <c:pt idx="6">
                  <c:v>58</c:v>
                </c:pt>
                <c:pt idx="7">
                  <c:v>54</c:v>
                </c:pt>
                <c:pt idx="8">
                  <c:v>66</c:v>
                </c:pt>
                <c:pt idx="9">
                  <c:v>68</c:v>
                </c:pt>
                <c:pt idx="10">
                  <c:v>19</c:v>
                </c:pt>
                <c:pt idx="11">
                  <c:v>222</c:v>
                </c:pt>
              </c:numCache>
            </c:numRef>
          </c:val>
        </c:ser>
        <c:ser>
          <c:idx val="8"/>
          <c:order val="8"/>
          <c:tx>
            <c:strRef>
              <c:f>'შემთ-კლინიკ-თვეების მიხედვით'!$K$2</c:f>
              <c:strCache>
                <c:ptCount val="1"/>
                <c:pt idx="0">
                  <c:v>აგვ.16</c:v>
                </c:pt>
              </c:strCache>
            </c:strRef>
          </c:tx>
          <c:invertIfNegative val="0"/>
          <c:cat>
            <c:strRef>
              <c:f>'შემთ-კლინიკ-თვეების მიხედვით'!$B$3:$B$14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'შემთ-კლინიკ-თვეების მიხედვით'!$K$3:$K$14</c:f>
              <c:numCache>
                <c:formatCode>General</c:formatCode>
                <c:ptCount val="12"/>
                <c:pt idx="0">
                  <c:v>108</c:v>
                </c:pt>
                <c:pt idx="1">
                  <c:v>272</c:v>
                </c:pt>
                <c:pt idx="2">
                  <c:v>720</c:v>
                </c:pt>
                <c:pt idx="3">
                  <c:v>248</c:v>
                </c:pt>
                <c:pt idx="4">
                  <c:v>155</c:v>
                </c:pt>
                <c:pt idx="5">
                  <c:v>68</c:v>
                </c:pt>
                <c:pt idx="6">
                  <c:v>62</c:v>
                </c:pt>
                <c:pt idx="7">
                  <c:v>54</c:v>
                </c:pt>
                <c:pt idx="8">
                  <c:v>68</c:v>
                </c:pt>
                <c:pt idx="9">
                  <c:v>75</c:v>
                </c:pt>
                <c:pt idx="10">
                  <c:v>28</c:v>
                </c:pt>
                <c:pt idx="11">
                  <c:v>236</c:v>
                </c:pt>
              </c:numCache>
            </c:numRef>
          </c:val>
        </c:ser>
        <c:ser>
          <c:idx val="9"/>
          <c:order val="9"/>
          <c:tx>
            <c:strRef>
              <c:f>'შემთ-კლინიკ-თვეების მიხედვით'!$L$2</c:f>
              <c:strCache>
                <c:ptCount val="1"/>
                <c:pt idx="0">
                  <c:v>სექ.16</c:v>
                </c:pt>
              </c:strCache>
            </c:strRef>
          </c:tx>
          <c:invertIfNegative val="0"/>
          <c:cat>
            <c:strRef>
              <c:f>'შემთ-კლინიკ-თვეების მიხედვით'!$B$3:$B$14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'შემთ-კლინიკ-თვეების მიხედვით'!$L$3:$L$14</c:f>
              <c:numCache>
                <c:formatCode>General</c:formatCode>
                <c:ptCount val="12"/>
                <c:pt idx="0">
                  <c:v>104</c:v>
                </c:pt>
                <c:pt idx="1">
                  <c:v>276</c:v>
                </c:pt>
                <c:pt idx="2">
                  <c:v>731</c:v>
                </c:pt>
                <c:pt idx="3">
                  <c:v>272</c:v>
                </c:pt>
                <c:pt idx="4">
                  <c:v>154</c:v>
                </c:pt>
                <c:pt idx="5">
                  <c:v>60</c:v>
                </c:pt>
                <c:pt idx="6">
                  <c:v>69</c:v>
                </c:pt>
                <c:pt idx="7">
                  <c:v>44</c:v>
                </c:pt>
                <c:pt idx="8">
                  <c:v>56</c:v>
                </c:pt>
                <c:pt idx="9">
                  <c:v>64</c:v>
                </c:pt>
                <c:pt idx="10">
                  <c:v>26</c:v>
                </c:pt>
                <c:pt idx="11">
                  <c:v>209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6411648"/>
        <c:axId val="76413184"/>
      </c:barChart>
      <c:catAx>
        <c:axId val="76411648"/>
        <c:scaling>
          <c:orientation val="minMax"/>
        </c:scaling>
        <c:delete val="0"/>
        <c:axPos val="b"/>
        <c:majorTickMark val="none"/>
        <c:minorTickMark val="none"/>
        <c:tickLblPos val="nextTo"/>
        <c:crossAx val="76413184"/>
        <c:crosses val="autoZero"/>
        <c:auto val="1"/>
        <c:lblAlgn val="ctr"/>
        <c:lblOffset val="100"/>
        <c:noMultiLvlLbl val="0"/>
      </c:catAx>
      <c:valAx>
        <c:axId val="7641318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764116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ka-GE"/>
              <a:t>191 მუხლი-შემთხვევები 2015წ-2016 10 თვე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'2015-2016 191'!$C$6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scene3d>
              <a:camera prst="orthographicFront"/>
              <a:lightRig rig="threePt" dir="t"/>
            </a:scene3d>
            <a:sp3d>
              <a:bevelT prst="convex"/>
            </a:sp3d>
          </c:spPr>
          <c:invertIfNegative val="0"/>
          <c:cat>
            <c:strRef>
              <c:f>'2015-2016 191'!$B$7:$B$18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უნიმედკახეთი</c:v>
                </c:pt>
                <c:pt idx="8">
                  <c:v>N5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'2015-2016 191'!$C$7:$C$18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3715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'2015-2016 191'!$D$6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 prst="convex"/>
            </a:sp3d>
          </c:spPr>
          <c:invertIfNegative val="0"/>
          <c:cat>
            <c:strRef>
              <c:f>'2015-2016 191'!$B$7:$B$18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უნიმედკახეთი</c:v>
                </c:pt>
                <c:pt idx="8">
                  <c:v>N5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'2015-2016 191'!$D$7:$D$18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3070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4538240"/>
        <c:axId val="144540032"/>
        <c:axId val="0"/>
      </c:bar3DChart>
      <c:catAx>
        <c:axId val="144538240"/>
        <c:scaling>
          <c:orientation val="minMax"/>
        </c:scaling>
        <c:delete val="0"/>
        <c:axPos val="b"/>
        <c:majorTickMark val="none"/>
        <c:minorTickMark val="none"/>
        <c:tickLblPos val="nextTo"/>
        <c:crossAx val="144540032"/>
        <c:crosses val="autoZero"/>
        <c:auto val="1"/>
        <c:lblAlgn val="ctr"/>
        <c:lblOffset val="100"/>
        <c:noMultiLvlLbl val="0"/>
      </c:catAx>
      <c:valAx>
        <c:axId val="14454003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445382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ka-GE"/>
              <a:t>საწოლდღეების რიცხვი შემთხვევების მიხედვით 2015 წელი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'2015-საწოლდღე'!$C$6</c:f>
              <c:strCache>
                <c:ptCount val="1"/>
                <c:pt idx="0">
                  <c:v> მწვავე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 prst="convex"/>
            </a:sp3d>
          </c:spPr>
          <c:invertIfNegative val="0"/>
          <c:cat>
            <c:strRef>
              <c:f>'2015-საწოლდღე'!$B$7:$B$18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უნიმედკახეთი</c:v>
                </c:pt>
                <c:pt idx="8">
                  <c:v>N5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'2015-საწოლდღე'!$C$7:$C$18</c:f>
              <c:numCache>
                <c:formatCode>General</c:formatCode>
                <c:ptCount val="12"/>
                <c:pt idx="0">
                  <c:v>982</c:v>
                </c:pt>
                <c:pt idx="1">
                  <c:v>11482</c:v>
                </c:pt>
                <c:pt idx="2">
                  <c:v>10357</c:v>
                </c:pt>
                <c:pt idx="3">
                  <c:v>5098</c:v>
                </c:pt>
                <c:pt idx="4">
                  <c:v>622</c:v>
                </c:pt>
                <c:pt idx="5">
                  <c:v>2957</c:v>
                </c:pt>
                <c:pt idx="6">
                  <c:v>2732</c:v>
                </c:pt>
                <c:pt idx="7">
                  <c:v>5903</c:v>
                </c:pt>
                <c:pt idx="8">
                  <c:v>8515</c:v>
                </c:pt>
                <c:pt idx="9">
                  <c:v>8245</c:v>
                </c:pt>
                <c:pt idx="10">
                  <c:v>4031</c:v>
                </c:pt>
                <c:pt idx="11">
                  <c:v>13409</c:v>
                </c:pt>
              </c:numCache>
            </c:numRef>
          </c:val>
        </c:ser>
        <c:ser>
          <c:idx val="1"/>
          <c:order val="1"/>
          <c:tx>
            <c:strRef>
              <c:f>'2015-საწოლდღე'!$D$6</c:f>
              <c:strCache>
                <c:ptCount val="1"/>
                <c:pt idx="0">
                  <c:v>გრძელვადიანი</c:v>
                </c:pt>
              </c:strCache>
            </c:strRef>
          </c:tx>
          <c:spPr>
            <a:solidFill>
              <a:srgbClr val="C00000"/>
            </a:solidFill>
            <a:scene3d>
              <a:camera prst="orthographicFront"/>
              <a:lightRig rig="threePt" dir="t"/>
            </a:scene3d>
            <a:sp3d>
              <a:bevelT prst="convex"/>
            </a:sp3d>
          </c:spPr>
          <c:invertIfNegative val="0"/>
          <c:cat>
            <c:strRef>
              <c:f>'2015-საწოლდღე'!$B$7:$B$18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უნიმედკახეთი</c:v>
                </c:pt>
                <c:pt idx="8">
                  <c:v>N5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'2015-საწოლდღე'!$D$7:$D$18</c:f>
              <c:numCache>
                <c:formatCode>General</c:formatCode>
                <c:ptCount val="12"/>
                <c:pt idx="0">
                  <c:v>33322</c:v>
                </c:pt>
                <c:pt idx="1">
                  <c:v>62721</c:v>
                </c:pt>
                <c:pt idx="2">
                  <c:v>76561</c:v>
                </c:pt>
                <c:pt idx="3">
                  <c:v>48875</c:v>
                </c:pt>
                <c:pt idx="4">
                  <c:v>89878</c:v>
                </c:pt>
                <c:pt idx="5">
                  <c:v>3302</c:v>
                </c:pt>
                <c:pt idx="6">
                  <c:v>7829</c:v>
                </c:pt>
                <c:pt idx="11">
                  <c:v>1132</c:v>
                </c:pt>
              </c:numCache>
            </c:numRef>
          </c:val>
        </c:ser>
        <c:ser>
          <c:idx val="2"/>
          <c:order val="2"/>
          <c:tx>
            <c:strRef>
              <c:f>'2015-საწოლდღე'!$E$6</c:f>
              <c:strCache>
                <c:ptCount val="1"/>
                <c:pt idx="0">
                  <c:v>191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prst="convex"/>
            </a:sp3d>
          </c:spPr>
          <c:invertIfNegative val="0"/>
          <c:cat>
            <c:strRef>
              <c:f>'2015-საწოლდღე'!$B$7:$B$18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უნიმედკახეთი</c:v>
                </c:pt>
                <c:pt idx="8">
                  <c:v>N5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'2015-საწოლდღე'!$E$7:$E$18</c:f>
              <c:numCache>
                <c:formatCode>General</c:formatCode>
                <c:ptCount val="12"/>
                <c:pt idx="2">
                  <c:v>107156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4652928"/>
        <c:axId val="144667008"/>
        <c:axId val="0"/>
      </c:bar3DChart>
      <c:catAx>
        <c:axId val="144652928"/>
        <c:scaling>
          <c:orientation val="minMax"/>
        </c:scaling>
        <c:delete val="0"/>
        <c:axPos val="b"/>
        <c:majorTickMark val="none"/>
        <c:minorTickMark val="none"/>
        <c:tickLblPos val="nextTo"/>
        <c:crossAx val="144667008"/>
        <c:crosses val="autoZero"/>
        <c:auto val="1"/>
        <c:lblAlgn val="ctr"/>
        <c:lblOffset val="100"/>
        <c:noMultiLvlLbl val="0"/>
      </c:catAx>
      <c:valAx>
        <c:axId val="14466700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446529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ka-GE"/>
              <a:t>საწოლდღეების რაოდენობა შემთხვევების მიხედვით 2016წ 10 თვე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3882982796911653E-2"/>
          <c:y val="0.21535099407276093"/>
          <c:w val="0.74447335992815222"/>
          <c:h val="0.5586503808035717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'საწოლდღე 2016'!$C$6</c:f>
              <c:strCache>
                <c:ptCount val="1"/>
                <c:pt idx="0">
                  <c:v> მწვავე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scene3d>
              <a:camera prst="orthographicFront"/>
              <a:lightRig rig="threePt" dir="t"/>
            </a:scene3d>
            <a:sp3d>
              <a:bevelT prst="convex"/>
            </a:sp3d>
          </c:spPr>
          <c:invertIfNegative val="0"/>
          <c:cat>
            <c:strRef>
              <c:f>'საწოლდღე 2016'!$B$7:$B$18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უნიმედკახეთი</c:v>
                </c:pt>
                <c:pt idx="8">
                  <c:v>N5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'საწოლდღე 2016'!$C$7:$C$18</c:f>
              <c:numCache>
                <c:formatCode>General</c:formatCode>
                <c:ptCount val="12"/>
                <c:pt idx="0">
                  <c:v>1054</c:v>
                </c:pt>
                <c:pt idx="1">
                  <c:v>12935</c:v>
                </c:pt>
                <c:pt idx="2">
                  <c:v>4606</c:v>
                </c:pt>
                <c:pt idx="3">
                  <c:v>4160</c:v>
                </c:pt>
                <c:pt idx="4">
                  <c:v>381</c:v>
                </c:pt>
                <c:pt idx="5">
                  <c:v>6727</c:v>
                </c:pt>
                <c:pt idx="6">
                  <c:v>3322</c:v>
                </c:pt>
                <c:pt idx="7">
                  <c:v>4972</c:v>
                </c:pt>
                <c:pt idx="8">
                  <c:v>7230</c:v>
                </c:pt>
                <c:pt idx="9">
                  <c:v>7345</c:v>
                </c:pt>
                <c:pt idx="10">
                  <c:v>3279</c:v>
                </c:pt>
                <c:pt idx="11">
                  <c:v>11539</c:v>
                </c:pt>
              </c:numCache>
            </c:numRef>
          </c:val>
        </c:ser>
        <c:ser>
          <c:idx val="1"/>
          <c:order val="1"/>
          <c:tx>
            <c:strRef>
              <c:f>'საწოლდღე 2016'!$D$6</c:f>
              <c:strCache>
                <c:ptCount val="1"/>
                <c:pt idx="0">
                  <c:v>გრძელვადიანი</c:v>
                </c:pt>
              </c:strCache>
            </c:strRef>
          </c:tx>
          <c:spPr>
            <a:solidFill>
              <a:srgbClr val="C00000"/>
            </a:solidFill>
            <a:scene3d>
              <a:camera prst="orthographicFront"/>
              <a:lightRig rig="threePt" dir="t"/>
            </a:scene3d>
            <a:sp3d>
              <a:bevelT prst="convex"/>
            </a:sp3d>
          </c:spPr>
          <c:invertIfNegative val="0"/>
          <c:cat>
            <c:strRef>
              <c:f>'საწოლდღე 2016'!$B$7:$B$18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უნიმედკახეთი</c:v>
                </c:pt>
                <c:pt idx="8">
                  <c:v>N5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'საწოლდღე 2016'!$D$7:$D$18</c:f>
              <c:numCache>
                <c:formatCode>General</c:formatCode>
                <c:ptCount val="12"/>
                <c:pt idx="0">
                  <c:v>24882</c:v>
                </c:pt>
                <c:pt idx="1">
                  <c:v>51590</c:v>
                </c:pt>
                <c:pt idx="2">
                  <c:v>67742</c:v>
                </c:pt>
                <c:pt idx="3">
                  <c:v>40492</c:v>
                </c:pt>
                <c:pt idx="4">
                  <c:v>44135</c:v>
                </c:pt>
                <c:pt idx="5">
                  <c:v>2251</c:v>
                </c:pt>
                <c:pt idx="6">
                  <c:v>6698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1432</c:v>
                </c:pt>
                <c:pt idx="11">
                  <c:v>14061</c:v>
                </c:pt>
              </c:numCache>
            </c:numRef>
          </c:val>
        </c:ser>
        <c:ser>
          <c:idx val="2"/>
          <c:order val="2"/>
          <c:tx>
            <c:strRef>
              <c:f>'საწოლდღე 2016'!$E$6</c:f>
              <c:strCache>
                <c:ptCount val="1"/>
                <c:pt idx="0">
                  <c:v>191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prst="convex"/>
            </a:sp3d>
          </c:spPr>
          <c:invertIfNegative val="0"/>
          <c:cat>
            <c:strRef>
              <c:f>'საწოლდღე 2016'!$B$7:$B$18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უნიმედკახეთი</c:v>
                </c:pt>
                <c:pt idx="8">
                  <c:v>N5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'საწოლდღე 2016'!$E$7:$E$18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87493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4812672"/>
        <c:axId val="144814464"/>
        <c:axId val="0"/>
      </c:bar3DChart>
      <c:catAx>
        <c:axId val="1448126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44814464"/>
        <c:crosses val="autoZero"/>
        <c:auto val="1"/>
        <c:lblAlgn val="ctr"/>
        <c:lblOffset val="100"/>
        <c:noMultiLvlLbl val="0"/>
      </c:catAx>
      <c:valAx>
        <c:axId val="14481446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448126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საწოლფონდი!$C$6</c:f>
              <c:strCache>
                <c:ptCount val="1"/>
                <c:pt idx="0">
                  <c:v>საწოლფონდი</c:v>
                </c:pt>
              </c:strCache>
            </c:strRef>
          </c:tx>
          <c:dLbls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საწოლფონდი!$B$7:$B$18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უნიმედკახეთი</c:v>
                </c:pt>
                <c:pt idx="8">
                  <c:v>N5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საწოლფონდი!$C$7:$C$18</c:f>
              <c:numCache>
                <c:formatCode>General</c:formatCode>
                <c:ptCount val="12"/>
                <c:pt idx="0">
                  <c:v>100</c:v>
                </c:pt>
                <c:pt idx="1">
                  <c:v>225</c:v>
                </c:pt>
                <c:pt idx="2">
                  <c:v>640</c:v>
                </c:pt>
                <c:pt idx="3">
                  <c:v>150</c:v>
                </c:pt>
                <c:pt idx="4">
                  <c:v>145</c:v>
                </c:pt>
                <c:pt idx="5">
                  <c:v>25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15</c:v>
                </c:pt>
                <c:pt idx="11">
                  <c:v>85</c:v>
                </c:pt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სურამი!$B$42</c:f>
              <c:strCache>
                <c:ptCount val="1"/>
                <c:pt idx="0">
                  <c:v>შ.პ.ს. ა. ქაჯაიას სახ. სურამის ფსიქიატრიული საავადმყოფო</c:v>
                </c:pt>
              </c:strCache>
            </c:strRef>
          </c:tx>
          <c:marker>
            <c:symbol val="none"/>
          </c:marker>
          <c:cat>
            <c:numRef>
              <c:f>სურამი!$C$41:$L$41</c:f>
              <c:numCache>
                <c:formatCode>mmm\-yy</c:formatCode>
                <c:ptCount val="10"/>
                <c:pt idx="0">
                  <c:v>42339</c:v>
                </c:pt>
                <c:pt idx="1">
                  <c:v>42370</c:v>
                </c:pt>
                <c:pt idx="2">
                  <c:v>42401</c:v>
                </c:pt>
                <c:pt idx="3">
                  <c:v>42430</c:v>
                </c:pt>
                <c:pt idx="4">
                  <c:v>42461</c:v>
                </c:pt>
                <c:pt idx="5">
                  <c:v>42491</c:v>
                </c:pt>
                <c:pt idx="6">
                  <c:v>42522</c:v>
                </c:pt>
                <c:pt idx="7">
                  <c:v>42552</c:v>
                </c:pt>
                <c:pt idx="8">
                  <c:v>42583</c:v>
                </c:pt>
                <c:pt idx="9">
                  <c:v>42614</c:v>
                </c:pt>
              </c:numCache>
            </c:numRef>
          </c:cat>
          <c:val>
            <c:numRef>
              <c:f>სურამი!$C$42:$L$42</c:f>
              <c:numCache>
                <c:formatCode>General</c:formatCode>
                <c:ptCount val="10"/>
                <c:pt idx="0">
                  <c:v>106</c:v>
                </c:pt>
                <c:pt idx="1">
                  <c:v>96</c:v>
                </c:pt>
                <c:pt idx="2">
                  <c:v>94</c:v>
                </c:pt>
                <c:pt idx="3">
                  <c:v>105</c:v>
                </c:pt>
                <c:pt idx="4">
                  <c:v>106</c:v>
                </c:pt>
                <c:pt idx="5">
                  <c:v>98</c:v>
                </c:pt>
                <c:pt idx="6">
                  <c:v>107</c:v>
                </c:pt>
                <c:pt idx="7">
                  <c:v>112</c:v>
                </c:pt>
                <c:pt idx="8">
                  <c:v>108</c:v>
                </c:pt>
                <c:pt idx="9">
                  <c:v>104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894976"/>
        <c:axId val="144917248"/>
      </c:lineChart>
      <c:dateAx>
        <c:axId val="1448949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144917248"/>
        <c:crosses val="autoZero"/>
        <c:auto val="1"/>
        <c:lblOffset val="100"/>
        <c:baseTimeUnit val="months"/>
      </c:dateAx>
      <c:valAx>
        <c:axId val="1449172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48949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სურამი!$B$46</c:f>
              <c:strCache>
                <c:ptCount val="1"/>
                <c:pt idx="0">
                  <c:v>შ.პ.ს. ა. ქაჯაიას სახ. სურამის ფსიქიატრიული საავადმყოფო</c:v>
                </c:pt>
              </c:strCache>
            </c:strRef>
          </c:tx>
          <c:marker>
            <c:symbol val="none"/>
          </c:marker>
          <c:cat>
            <c:numRef>
              <c:f>სურამი!$C$45:$L$45</c:f>
              <c:numCache>
                <c:formatCode>mmm\-yy</c:formatCode>
                <c:ptCount val="10"/>
                <c:pt idx="0">
                  <c:v>42339</c:v>
                </c:pt>
                <c:pt idx="1">
                  <c:v>42370</c:v>
                </c:pt>
                <c:pt idx="2">
                  <c:v>42401</c:v>
                </c:pt>
                <c:pt idx="3">
                  <c:v>42430</c:v>
                </c:pt>
                <c:pt idx="4">
                  <c:v>42461</c:v>
                </c:pt>
                <c:pt idx="5">
                  <c:v>42491</c:v>
                </c:pt>
                <c:pt idx="6">
                  <c:v>42522</c:v>
                </c:pt>
                <c:pt idx="7">
                  <c:v>42552</c:v>
                </c:pt>
                <c:pt idx="8">
                  <c:v>42583</c:v>
                </c:pt>
                <c:pt idx="9">
                  <c:v>42614</c:v>
                </c:pt>
              </c:numCache>
            </c:numRef>
          </c:cat>
          <c:val>
            <c:numRef>
              <c:f>სურამი!$C$46:$L$46</c:f>
              <c:numCache>
                <c:formatCode>General</c:formatCode>
                <c:ptCount val="10"/>
                <c:pt idx="0">
                  <c:v>5476</c:v>
                </c:pt>
                <c:pt idx="1">
                  <c:v>5034</c:v>
                </c:pt>
                <c:pt idx="2">
                  <c:v>4726</c:v>
                </c:pt>
                <c:pt idx="3">
                  <c:v>5218</c:v>
                </c:pt>
                <c:pt idx="4">
                  <c:v>4622</c:v>
                </c:pt>
                <c:pt idx="5">
                  <c:v>5222</c:v>
                </c:pt>
                <c:pt idx="6">
                  <c:v>4976</c:v>
                </c:pt>
                <c:pt idx="7">
                  <c:v>5468</c:v>
                </c:pt>
                <c:pt idx="8">
                  <c:v>5548</c:v>
                </c:pt>
                <c:pt idx="9">
                  <c:v>5582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950016"/>
        <c:axId val="144951552"/>
      </c:lineChart>
      <c:dateAx>
        <c:axId val="1449500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144951552"/>
        <c:crosses val="autoZero"/>
        <c:auto val="1"/>
        <c:lblOffset val="100"/>
        <c:baseTimeUnit val="months"/>
      </c:dateAx>
      <c:valAx>
        <c:axId val="1449515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49500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სურამი!$C$41:$L$41</c:f>
              <c:numCache>
                <c:formatCode>mmm\-yy</c:formatCode>
                <c:ptCount val="10"/>
                <c:pt idx="0">
                  <c:v>42339</c:v>
                </c:pt>
                <c:pt idx="1">
                  <c:v>42370</c:v>
                </c:pt>
                <c:pt idx="2">
                  <c:v>42401</c:v>
                </c:pt>
                <c:pt idx="3">
                  <c:v>42430</c:v>
                </c:pt>
                <c:pt idx="4">
                  <c:v>42461</c:v>
                </c:pt>
                <c:pt idx="5">
                  <c:v>42491</c:v>
                </c:pt>
                <c:pt idx="6">
                  <c:v>42522</c:v>
                </c:pt>
                <c:pt idx="7">
                  <c:v>42552</c:v>
                </c:pt>
                <c:pt idx="8">
                  <c:v>42583</c:v>
                </c:pt>
                <c:pt idx="9">
                  <c:v>42614</c:v>
                </c:pt>
              </c:numCache>
            </c:numRef>
          </c:cat>
          <c:val>
            <c:numRef>
              <c:f>სურამი!$C$42:$L$42</c:f>
              <c:numCache>
                <c:formatCode>General</c:formatCode>
                <c:ptCount val="10"/>
                <c:pt idx="0">
                  <c:v>106</c:v>
                </c:pt>
                <c:pt idx="1">
                  <c:v>96</c:v>
                </c:pt>
                <c:pt idx="2">
                  <c:v>94</c:v>
                </c:pt>
                <c:pt idx="3">
                  <c:v>105</c:v>
                </c:pt>
                <c:pt idx="4">
                  <c:v>106</c:v>
                </c:pt>
                <c:pt idx="5">
                  <c:v>98</c:v>
                </c:pt>
                <c:pt idx="6">
                  <c:v>107</c:v>
                </c:pt>
                <c:pt idx="7">
                  <c:v>112</c:v>
                </c:pt>
                <c:pt idx="8">
                  <c:v>108</c:v>
                </c:pt>
                <c:pt idx="9">
                  <c:v>104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cat>
            <c:numRef>
              <c:f>სურამი!$C$41:$L$41</c:f>
              <c:numCache>
                <c:formatCode>mmm\-yy</c:formatCode>
                <c:ptCount val="10"/>
                <c:pt idx="0">
                  <c:v>42339</c:v>
                </c:pt>
                <c:pt idx="1">
                  <c:v>42370</c:v>
                </c:pt>
                <c:pt idx="2">
                  <c:v>42401</c:v>
                </c:pt>
                <c:pt idx="3">
                  <c:v>42430</c:v>
                </c:pt>
                <c:pt idx="4">
                  <c:v>42461</c:v>
                </c:pt>
                <c:pt idx="5">
                  <c:v>42491</c:v>
                </c:pt>
                <c:pt idx="6">
                  <c:v>42522</c:v>
                </c:pt>
                <c:pt idx="7">
                  <c:v>42552</c:v>
                </c:pt>
                <c:pt idx="8">
                  <c:v>42583</c:v>
                </c:pt>
                <c:pt idx="9">
                  <c:v>42614</c:v>
                </c:pt>
              </c:numCache>
            </c:numRef>
          </c:cat>
          <c:val>
            <c:numRef>
              <c:f>სურამი!$C$43:$L$43</c:f>
              <c:numCache>
                <c:formatCode>General</c:formatCode>
                <c:ptCount val="10"/>
                <c:pt idx="0">
                  <c:v>2738</c:v>
                </c:pt>
                <c:pt idx="1">
                  <c:v>2517</c:v>
                </c:pt>
                <c:pt idx="2">
                  <c:v>2363</c:v>
                </c:pt>
                <c:pt idx="3">
                  <c:v>2609</c:v>
                </c:pt>
                <c:pt idx="4">
                  <c:v>2311</c:v>
                </c:pt>
                <c:pt idx="5">
                  <c:v>2611</c:v>
                </c:pt>
                <c:pt idx="6">
                  <c:v>2488</c:v>
                </c:pt>
                <c:pt idx="7">
                  <c:v>2734</c:v>
                </c:pt>
                <c:pt idx="8">
                  <c:v>2774</c:v>
                </c:pt>
                <c:pt idx="9">
                  <c:v>2791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034240"/>
        <c:axId val="145048320"/>
      </c:lineChart>
      <c:dateAx>
        <c:axId val="1450342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145048320"/>
        <c:crosses val="autoZero"/>
        <c:auto val="1"/>
        <c:lblOffset val="100"/>
        <c:baseTimeUnit val="months"/>
      </c:dateAx>
      <c:valAx>
        <c:axId val="1450483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50342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გლდანი!$B$39</c:f>
              <c:strCache>
                <c:ptCount val="1"/>
                <c:pt idx="0">
                  <c:v>შპს  "თბილისის ფსიქიკური ჯანმრთელობის ცენტრი"</c:v>
                </c:pt>
              </c:strCache>
            </c:strRef>
          </c:tx>
          <c:marker>
            <c:symbol val="none"/>
          </c:marker>
          <c:cat>
            <c:numRef>
              <c:f>გლდანი!$C$38:$L$38</c:f>
              <c:numCache>
                <c:formatCode>mmm\-yy</c:formatCode>
                <c:ptCount val="10"/>
                <c:pt idx="0">
                  <c:v>42339</c:v>
                </c:pt>
                <c:pt idx="1">
                  <c:v>42370</c:v>
                </c:pt>
                <c:pt idx="2">
                  <c:v>42401</c:v>
                </c:pt>
                <c:pt idx="3">
                  <c:v>42430</c:v>
                </c:pt>
                <c:pt idx="4">
                  <c:v>42461</c:v>
                </c:pt>
                <c:pt idx="5">
                  <c:v>42491</c:v>
                </c:pt>
                <c:pt idx="6">
                  <c:v>42522</c:v>
                </c:pt>
                <c:pt idx="7">
                  <c:v>42552</c:v>
                </c:pt>
                <c:pt idx="8">
                  <c:v>42583</c:v>
                </c:pt>
                <c:pt idx="9">
                  <c:v>42614</c:v>
                </c:pt>
              </c:numCache>
            </c:numRef>
          </c:cat>
          <c:val>
            <c:numRef>
              <c:f>გლდანი!$C$39:$L$39</c:f>
              <c:numCache>
                <c:formatCode>General</c:formatCode>
                <c:ptCount val="10"/>
                <c:pt idx="0">
                  <c:v>254</c:v>
                </c:pt>
                <c:pt idx="1">
                  <c:v>244</c:v>
                </c:pt>
                <c:pt idx="2">
                  <c:v>274</c:v>
                </c:pt>
                <c:pt idx="3">
                  <c:v>276</c:v>
                </c:pt>
                <c:pt idx="4">
                  <c:v>271</c:v>
                </c:pt>
                <c:pt idx="5">
                  <c:v>271</c:v>
                </c:pt>
                <c:pt idx="6">
                  <c:v>286</c:v>
                </c:pt>
                <c:pt idx="7">
                  <c:v>275</c:v>
                </c:pt>
                <c:pt idx="8">
                  <c:v>272</c:v>
                </c:pt>
                <c:pt idx="9">
                  <c:v>276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081088"/>
        <c:axId val="145082624"/>
      </c:lineChart>
      <c:dateAx>
        <c:axId val="1450810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145082624"/>
        <c:crosses val="autoZero"/>
        <c:auto val="1"/>
        <c:lblOffset val="100"/>
        <c:baseTimeUnit val="months"/>
      </c:dateAx>
      <c:valAx>
        <c:axId val="1450826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50810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გლდანი!$B$39</c:f>
              <c:strCache>
                <c:ptCount val="1"/>
                <c:pt idx="0">
                  <c:v>შპს  "თბილისის ფსიქიკური ჯანმრთელობის ცენტრი"</c:v>
                </c:pt>
              </c:strCache>
            </c:strRef>
          </c:tx>
          <c:cat>
            <c:numRef>
              <c:f>გლდანი!$C$38:$L$38</c:f>
              <c:numCache>
                <c:formatCode>mmm\-yy</c:formatCode>
                <c:ptCount val="10"/>
                <c:pt idx="0">
                  <c:v>42339</c:v>
                </c:pt>
                <c:pt idx="1">
                  <c:v>42370</c:v>
                </c:pt>
                <c:pt idx="2">
                  <c:v>42401</c:v>
                </c:pt>
                <c:pt idx="3">
                  <c:v>42430</c:v>
                </c:pt>
                <c:pt idx="4">
                  <c:v>42461</c:v>
                </c:pt>
                <c:pt idx="5">
                  <c:v>42491</c:v>
                </c:pt>
                <c:pt idx="6">
                  <c:v>42522</c:v>
                </c:pt>
                <c:pt idx="7">
                  <c:v>42552</c:v>
                </c:pt>
                <c:pt idx="8">
                  <c:v>42583</c:v>
                </c:pt>
                <c:pt idx="9">
                  <c:v>42614</c:v>
                </c:pt>
              </c:numCache>
            </c:numRef>
          </c:cat>
          <c:val>
            <c:numRef>
              <c:f>გლდანი!$C$39:$L$39</c:f>
              <c:numCache>
                <c:formatCode>General</c:formatCode>
                <c:ptCount val="10"/>
                <c:pt idx="0">
                  <c:v>254</c:v>
                </c:pt>
                <c:pt idx="1">
                  <c:v>244</c:v>
                </c:pt>
                <c:pt idx="2">
                  <c:v>274</c:v>
                </c:pt>
                <c:pt idx="3">
                  <c:v>276</c:v>
                </c:pt>
                <c:pt idx="4">
                  <c:v>271</c:v>
                </c:pt>
                <c:pt idx="5">
                  <c:v>271</c:v>
                </c:pt>
                <c:pt idx="6">
                  <c:v>286</c:v>
                </c:pt>
                <c:pt idx="7">
                  <c:v>275</c:v>
                </c:pt>
                <c:pt idx="8">
                  <c:v>272</c:v>
                </c:pt>
                <c:pt idx="9">
                  <c:v>276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გლდანი!$B$40</c:f>
              <c:strCache>
                <c:ptCount val="1"/>
                <c:pt idx="0">
                  <c:v>შპს  "თბილისის ფსიქიკური ჯანმრთელობის ცენტრი"</c:v>
                </c:pt>
              </c:strCache>
            </c:strRef>
          </c:tx>
          <c:marker>
            <c:symbol val="none"/>
          </c:marker>
          <c:cat>
            <c:numRef>
              <c:f>გლდანი!$C$38:$L$38</c:f>
              <c:numCache>
                <c:formatCode>mmm\-yy</c:formatCode>
                <c:ptCount val="10"/>
                <c:pt idx="0">
                  <c:v>42339</c:v>
                </c:pt>
                <c:pt idx="1">
                  <c:v>42370</c:v>
                </c:pt>
                <c:pt idx="2">
                  <c:v>42401</c:v>
                </c:pt>
                <c:pt idx="3">
                  <c:v>42430</c:v>
                </c:pt>
                <c:pt idx="4">
                  <c:v>42461</c:v>
                </c:pt>
                <c:pt idx="5">
                  <c:v>42491</c:v>
                </c:pt>
                <c:pt idx="6">
                  <c:v>42522</c:v>
                </c:pt>
                <c:pt idx="7">
                  <c:v>42552</c:v>
                </c:pt>
                <c:pt idx="8">
                  <c:v>42583</c:v>
                </c:pt>
                <c:pt idx="9">
                  <c:v>42614</c:v>
                </c:pt>
              </c:numCache>
            </c:numRef>
          </c:cat>
          <c:val>
            <c:numRef>
              <c:f>გლდანი!$C$40:$L$40</c:f>
              <c:numCache>
                <c:formatCode>General</c:formatCode>
                <c:ptCount val="10"/>
                <c:pt idx="0">
                  <c:v>12196</c:v>
                </c:pt>
                <c:pt idx="1">
                  <c:v>12192</c:v>
                </c:pt>
                <c:pt idx="2">
                  <c:v>12818</c:v>
                </c:pt>
                <c:pt idx="3">
                  <c:v>13620</c:v>
                </c:pt>
                <c:pt idx="4">
                  <c:v>12592</c:v>
                </c:pt>
                <c:pt idx="5">
                  <c:v>12980</c:v>
                </c:pt>
                <c:pt idx="6">
                  <c:v>13224</c:v>
                </c:pt>
                <c:pt idx="7">
                  <c:v>2734</c:v>
                </c:pt>
                <c:pt idx="8">
                  <c:v>12944</c:v>
                </c:pt>
                <c:pt idx="9">
                  <c:v>13266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251904"/>
        <c:axId val="144261888"/>
      </c:lineChart>
      <c:dateAx>
        <c:axId val="1442519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144261888"/>
        <c:crosses val="autoZero"/>
        <c:auto val="1"/>
        <c:lblOffset val="100"/>
        <c:baseTimeUnit val="months"/>
      </c:dateAx>
      <c:valAx>
        <c:axId val="1442618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42519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ka-GE"/>
              <a:t>საწოლდღეების რაოდენობა კლინიკების/თვეების მიხედვით 2016წ 10 თვე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'საწოლდღე-კლინიკ-თვეებ მიხედვით'!$C$3</c:f>
              <c:strCache>
                <c:ptCount val="1"/>
                <c:pt idx="0">
                  <c:v>დეკ.15</c:v>
                </c:pt>
              </c:strCache>
            </c:strRef>
          </c:tx>
          <c:invertIfNegative val="0"/>
          <c:cat>
            <c:strRef>
              <c:f>'საწოლდღე-კლინიკ-თვეებ მიხედვით'!$B$4:$B$15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'საწოლდღე-კლინიკ-თვეებ მიხედვით'!$C$4:$C$15</c:f>
              <c:numCache>
                <c:formatCode>General</c:formatCode>
                <c:ptCount val="12"/>
                <c:pt idx="0">
                  <c:v>2738</c:v>
                </c:pt>
                <c:pt idx="1">
                  <c:v>6098</c:v>
                </c:pt>
                <c:pt idx="2">
                  <c:v>14851</c:v>
                </c:pt>
                <c:pt idx="3">
                  <c:v>4564</c:v>
                </c:pt>
                <c:pt idx="4">
                  <c:v>4506</c:v>
                </c:pt>
                <c:pt idx="5">
                  <c:v>931</c:v>
                </c:pt>
                <c:pt idx="6">
                  <c:v>1829</c:v>
                </c:pt>
                <c:pt idx="7">
                  <c:v>499</c:v>
                </c:pt>
                <c:pt idx="8">
                  <c:v>583</c:v>
                </c:pt>
                <c:pt idx="9">
                  <c:v>723</c:v>
                </c:pt>
                <c:pt idx="10">
                  <c:v>461</c:v>
                </c:pt>
                <c:pt idx="11">
                  <c:v>2757</c:v>
                </c:pt>
              </c:numCache>
            </c:numRef>
          </c:val>
        </c:ser>
        <c:ser>
          <c:idx val="1"/>
          <c:order val="1"/>
          <c:tx>
            <c:strRef>
              <c:f>'საწოლდღე-კლინიკ-თვეებ მიხედვით'!$D$3</c:f>
              <c:strCache>
                <c:ptCount val="1"/>
                <c:pt idx="0">
                  <c:v>იან.16</c:v>
                </c:pt>
              </c:strCache>
            </c:strRef>
          </c:tx>
          <c:invertIfNegative val="0"/>
          <c:cat>
            <c:strRef>
              <c:f>'საწოლდღე-კლინიკ-თვეებ მიხედვით'!$B$4:$B$15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'საწოლდღე-კლინიკ-თვეებ მიხედვით'!$D$4:$D$15</c:f>
              <c:numCache>
                <c:formatCode>General</c:formatCode>
                <c:ptCount val="12"/>
                <c:pt idx="0">
                  <c:v>2517</c:v>
                </c:pt>
                <c:pt idx="1">
                  <c:v>6096</c:v>
                </c:pt>
                <c:pt idx="2">
                  <c:v>16022</c:v>
                </c:pt>
                <c:pt idx="3">
                  <c:v>4356</c:v>
                </c:pt>
                <c:pt idx="4">
                  <c:v>4438</c:v>
                </c:pt>
                <c:pt idx="5">
                  <c:v>890</c:v>
                </c:pt>
                <c:pt idx="6">
                  <c:v>962</c:v>
                </c:pt>
                <c:pt idx="7">
                  <c:v>414</c:v>
                </c:pt>
                <c:pt idx="8">
                  <c:v>568</c:v>
                </c:pt>
                <c:pt idx="9">
                  <c:v>608</c:v>
                </c:pt>
                <c:pt idx="10">
                  <c:v>482</c:v>
                </c:pt>
                <c:pt idx="11">
                  <c:v>2387</c:v>
                </c:pt>
              </c:numCache>
            </c:numRef>
          </c:val>
        </c:ser>
        <c:ser>
          <c:idx val="2"/>
          <c:order val="2"/>
          <c:tx>
            <c:strRef>
              <c:f>'საწოლდღე-კლინიკ-თვეებ მიხედვით'!$E$3</c:f>
              <c:strCache>
                <c:ptCount val="1"/>
                <c:pt idx="0">
                  <c:v>თებ.16</c:v>
                </c:pt>
              </c:strCache>
            </c:strRef>
          </c:tx>
          <c:invertIfNegative val="0"/>
          <c:cat>
            <c:strRef>
              <c:f>'საწოლდღე-კლინიკ-თვეებ მიხედვით'!$B$4:$B$15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'საწოლდღე-კლინიკ-თვეებ მიხედვით'!$E$4:$E$15</c:f>
              <c:numCache>
                <c:formatCode>General</c:formatCode>
                <c:ptCount val="12"/>
                <c:pt idx="0">
                  <c:v>2363</c:v>
                </c:pt>
                <c:pt idx="1">
                  <c:v>6409</c:v>
                </c:pt>
                <c:pt idx="2">
                  <c:v>14820</c:v>
                </c:pt>
                <c:pt idx="3">
                  <c:v>4261</c:v>
                </c:pt>
                <c:pt idx="4">
                  <c:v>4111</c:v>
                </c:pt>
                <c:pt idx="5">
                  <c:v>888</c:v>
                </c:pt>
                <c:pt idx="6">
                  <c:v>853</c:v>
                </c:pt>
                <c:pt idx="7">
                  <c:v>424</c:v>
                </c:pt>
                <c:pt idx="8">
                  <c:v>590</c:v>
                </c:pt>
                <c:pt idx="9">
                  <c:v>756</c:v>
                </c:pt>
                <c:pt idx="10">
                  <c:v>397</c:v>
                </c:pt>
                <c:pt idx="11">
                  <c:v>2407</c:v>
                </c:pt>
              </c:numCache>
            </c:numRef>
          </c:val>
        </c:ser>
        <c:ser>
          <c:idx val="3"/>
          <c:order val="3"/>
          <c:tx>
            <c:strRef>
              <c:f>'საწოლდღე-კლინიკ-თვეებ მიხედვით'!$F$3</c:f>
              <c:strCache>
                <c:ptCount val="1"/>
                <c:pt idx="0">
                  <c:v>მარ.16</c:v>
                </c:pt>
              </c:strCache>
            </c:strRef>
          </c:tx>
          <c:invertIfNegative val="0"/>
          <c:cat>
            <c:strRef>
              <c:f>'საწოლდღე-კლინიკ-თვეებ მიხედვით'!$B$4:$B$15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'საწოლდღე-კლინიკ-თვეებ მიხედვით'!$F$4:$F$15</c:f>
              <c:numCache>
                <c:formatCode>General</c:formatCode>
                <c:ptCount val="12"/>
                <c:pt idx="0">
                  <c:v>2609</c:v>
                </c:pt>
                <c:pt idx="1">
                  <c:v>6810</c:v>
                </c:pt>
                <c:pt idx="2">
                  <c:v>15701</c:v>
                </c:pt>
                <c:pt idx="3">
                  <c:v>4423</c:v>
                </c:pt>
                <c:pt idx="4">
                  <c:v>4488</c:v>
                </c:pt>
                <c:pt idx="5">
                  <c:v>998</c:v>
                </c:pt>
                <c:pt idx="6">
                  <c:v>928</c:v>
                </c:pt>
                <c:pt idx="7">
                  <c:v>608</c:v>
                </c:pt>
                <c:pt idx="8">
                  <c:v>887</c:v>
                </c:pt>
                <c:pt idx="9">
                  <c:v>782</c:v>
                </c:pt>
                <c:pt idx="10">
                  <c:v>509</c:v>
                </c:pt>
                <c:pt idx="11">
                  <c:v>2261</c:v>
                </c:pt>
              </c:numCache>
            </c:numRef>
          </c:val>
        </c:ser>
        <c:ser>
          <c:idx val="4"/>
          <c:order val="4"/>
          <c:tx>
            <c:strRef>
              <c:f>'საწოლდღე-კლინიკ-თვეებ მიხედვით'!$G$3</c:f>
              <c:strCache>
                <c:ptCount val="1"/>
                <c:pt idx="0">
                  <c:v>აპრ.16</c:v>
                </c:pt>
              </c:strCache>
            </c:strRef>
          </c:tx>
          <c:invertIfNegative val="0"/>
          <c:cat>
            <c:strRef>
              <c:f>'საწოლდღე-კლინიკ-თვეებ მიხედვით'!$B$4:$B$15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'საწოლდღე-კლინიკ-თვეებ მიხედვით'!$G$4:$G$15</c:f>
              <c:numCache>
                <c:formatCode>General</c:formatCode>
                <c:ptCount val="12"/>
                <c:pt idx="0">
                  <c:v>2311</c:v>
                </c:pt>
                <c:pt idx="1">
                  <c:v>6296</c:v>
                </c:pt>
                <c:pt idx="2">
                  <c:v>15120</c:v>
                </c:pt>
                <c:pt idx="3">
                  <c:v>4201</c:v>
                </c:pt>
                <c:pt idx="4">
                  <c:v>4358</c:v>
                </c:pt>
                <c:pt idx="5">
                  <c:v>995</c:v>
                </c:pt>
                <c:pt idx="6">
                  <c:v>816</c:v>
                </c:pt>
                <c:pt idx="7">
                  <c:v>225</c:v>
                </c:pt>
                <c:pt idx="8">
                  <c:v>653</c:v>
                </c:pt>
                <c:pt idx="9">
                  <c:v>770</c:v>
                </c:pt>
                <c:pt idx="10">
                  <c:v>418</c:v>
                </c:pt>
                <c:pt idx="11">
                  <c:v>2515</c:v>
                </c:pt>
              </c:numCache>
            </c:numRef>
          </c:val>
        </c:ser>
        <c:ser>
          <c:idx val="5"/>
          <c:order val="5"/>
          <c:tx>
            <c:strRef>
              <c:f>'საწოლდღე-კლინიკ-თვეებ მიხედვით'!$H$3</c:f>
              <c:strCache>
                <c:ptCount val="1"/>
                <c:pt idx="0">
                  <c:v>მაის.16</c:v>
                </c:pt>
              </c:strCache>
            </c:strRef>
          </c:tx>
          <c:invertIfNegative val="0"/>
          <c:cat>
            <c:strRef>
              <c:f>'საწოლდღე-კლინიკ-თვეებ მიხედვით'!$B$4:$B$15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'საწოლდღე-კლინიკ-თვეებ მიხედვით'!$H$4:$H$15</c:f>
              <c:numCache>
                <c:formatCode>General</c:formatCode>
                <c:ptCount val="12"/>
                <c:pt idx="0">
                  <c:v>2611</c:v>
                </c:pt>
                <c:pt idx="1">
                  <c:v>6490</c:v>
                </c:pt>
                <c:pt idx="2">
                  <c:v>15893</c:v>
                </c:pt>
                <c:pt idx="3">
                  <c:v>4548</c:v>
                </c:pt>
                <c:pt idx="4">
                  <c:v>4524</c:v>
                </c:pt>
                <c:pt idx="5">
                  <c:v>786</c:v>
                </c:pt>
                <c:pt idx="6">
                  <c:v>944</c:v>
                </c:pt>
                <c:pt idx="7">
                  <c:v>570</c:v>
                </c:pt>
                <c:pt idx="8">
                  <c:v>837</c:v>
                </c:pt>
                <c:pt idx="9">
                  <c:v>753</c:v>
                </c:pt>
                <c:pt idx="10">
                  <c:v>539</c:v>
                </c:pt>
                <c:pt idx="11">
                  <c:v>2727</c:v>
                </c:pt>
              </c:numCache>
            </c:numRef>
          </c:val>
        </c:ser>
        <c:ser>
          <c:idx val="6"/>
          <c:order val="6"/>
          <c:tx>
            <c:strRef>
              <c:f>'საწოლდღე-კლინიკ-თვეებ მიხედვით'!$I$3</c:f>
              <c:strCache>
                <c:ptCount val="1"/>
                <c:pt idx="0">
                  <c:v>ივნ.16</c:v>
                </c:pt>
              </c:strCache>
            </c:strRef>
          </c:tx>
          <c:invertIfNegative val="0"/>
          <c:cat>
            <c:strRef>
              <c:f>'საწოლდღე-კლინიკ-თვეებ მიხედვით'!$B$4:$B$15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'საწოლდღე-კლინიკ-თვეებ მიხედვით'!$I$4:$I$15</c:f>
              <c:numCache>
                <c:formatCode>General</c:formatCode>
                <c:ptCount val="12"/>
                <c:pt idx="0">
                  <c:v>2488</c:v>
                </c:pt>
                <c:pt idx="1">
                  <c:v>6612</c:v>
                </c:pt>
                <c:pt idx="2">
                  <c:v>16028</c:v>
                </c:pt>
                <c:pt idx="3">
                  <c:v>4201</c:v>
                </c:pt>
                <c:pt idx="4">
                  <c:v>4349</c:v>
                </c:pt>
                <c:pt idx="5">
                  <c:v>863</c:v>
                </c:pt>
                <c:pt idx="6">
                  <c:v>925</c:v>
                </c:pt>
                <c:pt idx="7">
                  <c:v>574</c:v>
                </c:pt>
                <c:pt idx="8">
                  <c:v>695</c:v>
                </c:pt>
                <c:pt idx="9">
                  <c:v>677</c:v>
                </c:pt>
                <c:pt idx="10">
                  <c:v>474</c:v>
                </c:pt>
                <c:pt idx="11">
                  <c:v>2573</c:v>
                </c:pt>
              </c:numCache>
            </c:numRef>
          </c:val>
        </c:ser>
        <c:ser>
          <c:idx val="7"/>
          <c:order val="7"/>
          <c:tx>
            <c:strRef>
              <c:f>'საწოლდღე-კლინიკ-თვეებ მიხედვით'!$J$3</c:f>
              <c:strCache>
                <c:ptCount val="1"/>
                <c:pt idx="0">
                  <c:v>ივლ.16</c:v>
                </c:pt>
              </c:strCache>
            </c:strRef>
          </c:tx>
          <c:invertIfNegative val="0"/>
          <c:cat>
            <c:strRef>
              <c:f>'საწოლდღე-კლინიკ-თვეებ მიხედვით'!$B$4:$B$15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'საწოლდღე-კლინიკ-თვეებ მიხედვით'!$J$4:$J$15</c:f>
              <c:numCache>
                <c:formatCode>General</c:formatCode>
                <c:ptCount val="12"/>
                <c:pt idx="0">
                  <c:v>2734</c:v>
                </c:pt>
                <c:pt idx="1">
                  <c:v>2734</c:v>
                </c:pt>
                <c:pt idx="2">
                  <c:v>16758</c:v>
                </c:pt>
                <c:pt idx="3">
                  <c:v>4495</c:v>
                </c:pt>
                <c:pt idx="4">
                  <c:v>4609</c:v>
                </c:pt>
                <c:pt idx="5">
                  <c:v>906</c:v>
                </c:pt>
                <c:pt idx="6">
                  <c:v>905</c:v>
                </c:pt>
                <c:pt idx="7">
                  <c:v>556</c:v>
                </c:pt>
                <c:pt idx="8">
                  <c:v>741</c:v>
                </c:pt>
                <c:pt idx="9">
                  <c:v>799</c:v>
                </c:pt>
                <c:pt idx="10">
                  <c:v>439</c:v>
                </c:pt>
                <c:pt idx="11">
                  <c:v>2620</c:v>
                </c:pt>
              </c:numCache>
            </c:numRef>
          </c:val>
        </c:ser>
        <c:ser>
          <c:idx val="8"/>
          <c:order val="8"/>
          <c:tx>
            <c:strRef>
              <c:f>'საწოლდღე-კლინიკ-თვეებ მიხედვით'!$K$3</c:f>
              <c:strCache>
                <c:ptCount val="1"/>
                <c:pt idx="0">
                  <c:v>აგვ.16</c:v>
                </c:pt>
              </c:strCache>
            </c:strRef>
          </c:tx>
          <c:invertIfNegative val="0"/>
          <c:cat>
            <c:strRef>
              <c:f>'საწოლდღე-კლინიკ-თვეებ მიხედვით'!$B$4:$B$15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'საწოლდღე-კლინიკ-თვეებ მიხედვით'!$K$4:$K$15</c:f>
              <c:numCache>
                <c:formatCode>General</c:formatCode>
                <c:ptCount val="12"/>
                <c:pt idx="0">
                  <c:v>2774</c:v>
                </c:pt>
                <c:pt idx="1">
                  <c:v>6472</c:v>
                </c:pt>
                <c:pt idx="2">
                  <c:v>17604</c:v>
                </c:pt>
                <c:pt idx="3">
                  <c:v>4767</c:v>
                </c:pt>
                <c:pt idx="4">
                  <c:v>4675</c:v>
                </c:pt>
                <c:pt idx="5">
                  <c:v>921</c:v>
                </c:pt>
                <c:pt idx="6">
                  <c:v>937</c:v>
                </c:pt>
                <c:pt idx="7">
                  <c:v>588</c:v>
                </c:pt>
                <c:pt idx="8">
                  <c:v>874</c:v>
                </c:pt>
                <c:pt idx="9">
                  <c:v>819</c:v>
                </c:pt>
                <c:pt idx="10">
                  <c:v>536</c:v>
                </c:pt>
                <c:pt idx="11">
                  <c:v>2777</c:v>
                </c:pt>
              </c:numCache>
            </c:numRef>
          </c:val>
        </c:ser>
        <c:ser>
          <c:idx val="9"/>
          <c:order val="9"/>
          <c:tx>
            <c:strRef>
              <c:f>'საწოლდღე-კლინიკ-თვეებ მიხედვით'!$L$3</c:f>
              <c:strCache>
                <c:ptCount val="1"/>
                <c:pt idx="0">
                  <c:v>სექ.16</c:v>
                </c:pt>
              </c:strCache>
            </c:strRef>
          </c:tx>
          <c:invertIfNegative val="0"/>
          <c:cat>
            <c:strRef>
              <c:f>'საწოლდღე-კლინიკ-თვეებ მიხედვით'!$B$4:$B$15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'საწოლდღე-კლინიკ-თვეებ მიხედვით'!$L$4:$L$15</c:f>
              <c:numCache>
                <c:formatCode>General</c:formatCode>
                <c:ptCount val="12"/>
                <c:pt idx="0">
                  <c:v>2791</c:v>
                </c:pt>
                <c:pt idx="1">
                  <c:v>6633</c:v>
                </c:pt>
                <c:pt idx="2">
                  <c:v>16986</c:v>
                </c:pt>
                <c:pt idx="3">
                  <c:v>4836</c:v>
                </c:pt>
                <c:pt idx="4">
                  <c:v>4444</c:v>
                </c:pt>
                <c:pt idx="5">
                  <c:v>821</c:v>
                </c:pt>
                <c:pt idx="6">
                  <c:v>921</c:v>
                </c:pt>
                <c:pt idx="7">
                  <c:v>514</c:v>
                </c:pt>
                <c:pt idx="8">
                  <c:v>802</c:v>
                </c:pt>
                <c:pt idx="9">
                  <c:v>658</c:v>
                </c:pt>
                <c:pt idx="10">
                  <c:v>456</c:v>
                </c:pt>
                <c:pt idx="11">
                  <c:v>2576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0638080"/>
        <c:axId val="140639616"/>
      </c:barChart>
      <c:catAx>
        <c:axId val="140638080"/>
        <c:scaling>
          <c:orientation val="minMax"/>
        </c:scaling>
        <c:delete val="0"/>
        <c:axPos val="b"/>
        <c:majorTickMark val="none"/>
        <c:minorTickMark val="none"/>
        <c:tickLblPos val="nextTo"/>
        <c:crossAx val="140639616"/>
        <c:crosses val="autoZero"/>
        <c:auto val="1"/>
        <c:lblAlgn val="ctr"/>
        <c:lblOffset val="100"/>
        <c:noMultiLvlLbl val="0"/>
      </c:catAx>
      <c:valAx>
        <c:axId val="14063961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406380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ka-GE"/>
              <a:t>შემთხვევა-საწოლდღე ჯამური 2016 10 თვე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'შემთხვევა-საწოლდღ'!$C$4</c:f>
              <c:strCache>
                <c:ptCount val="1"/>
                <c:pt idx="0">
                  <c:v>შემთხვევა</c:v>
                </c:pt>
              </c:strCache>
            </c:strRef>
          </c:tx>
          <c:cat>
            <c:strRef>
              <c:f>'შემთხვევა-საწოლდღ'!$B$5:$B$16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'შემთხვევა-საწოლდღ'!$C$5:$C$16</c:f>
              <c:numCache>
                <c:formatCode>General</c:formatCode>
                <c:ptCount val="12"/>
                <c:pt idx="0">
                  <c:v>1036</c:v>
                </c:pt>
                <c:pt idx="1">
                  <c:v>2699</c:v>
                </c:pt>
                <c:pt idx="2">
                  <c:v>6466</c:v>
                </c:pt>
                <c:pt idx="3">
                  <c:v>2239</c:v>
                </c:pt>
                <c:pt idx="4">
                  <c:v>1513</c:v>
                </c:pt>
                <c:pt idx="5">
                  <c:v>688</c:v>
                </c:pt>
                <c:pt idx="6">
                  <c:v>729</c:v>
                </c:pt>
                <c:pt idx="7">
                  <c:v>503</c:v>
                </c:pt>
                <c:pt idx="8">
                  <c:v>629</c:v>
                </c:pt>
                <c:pt idx="9">
                  <c:v>687</c:v>
                </c:pt>
                <c:pt idx="10">
                  <c:v>240</c:v>
                </c:pt>
                <c:pt idx="11">
                  <c:v>2091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'შემთხვევა-საწოლდღ'!$D$4</c:f>
              <c:strCache>
                <c:ptCount val="1"/>
                <c:pt idx="0">
                  <c:v>საწოლდღ</c:v>
                </c:pt>
              </c:strCache>
            </c:strRef>
          </c:tx>
          <c:cat>
            <c:strRef>
              <c:f>'შემთხვევა-საწოლდღ'!$B$5:$B$16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უნიმედი კახეთი</c:v>
                </c:pt>
                <c:pt idx="8">
                  <c:v>მეხუთე კლინიკური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'შემთხვევა-საწოლდღ'!$D$5:$D$16</c:f>
              <c:numCache>
                <c:formatCode>General</c:formatCode>
                <c:ptCount val="12"/>
                <c:pt idx="0">
                  <c:v>25936</c:v>
                </c:pt>
                <c:pt idx="1">
                  <c:v>60650</c:v>
                </c:pt>
                <c:pt idx="2">
                  <c:v>159783</c:v>
                </c:pt>
                <c:pt idx="3">
                  <c:v>44652</c:v>
                </c:pt>
                <c:pt idx="4">
                  <c:v>44502</c:v>
                </c:pt>
                <c:pt idx="5">
                  <c:v>8999</c:v>
                </c:pt>
                <c:pt idx="6">
                  <c:v>10020</c:v>
                </c:pt>
                <c:pt idx="7">
                  <c:v>4972</c:v>
                </c:pt>
                <c:pt idx="8">
                  <c:v>7230</c:v>
                </c:pt>
                <c:pt idx="9">
                  <c:v>7345</c:v>
                </c:pt>
                <c:pt idx="10">
                  <c:v>4711</c:v>
                </c:pt>
                <c:pt idx="11">
                  <c:v>25600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803136"/>
        <c:axId val="143804672"/>
      </c:lineChart>
      <c:catAx>
        <c:axId val="143803136"/>
        <c:scaling>
          <c:orientation val="minMax"/>
        </c:scaling>
        <c:delete val="0"/>
        <c:axPos val="b"/>
        <c:majorTickMark val="none"/>
        <c:minorTickMark val="none"/>
        <c:tickLblPos val="nextTo"/>
        <c:crossAx val="143804672"/>
        <c:crosses val="autoZero"/>
        <c:auto val="1"/>
        <c:lblAlgn val="ctr"/>
        <c:lblOffset val="100"/>
        <c:noMultiLvlLbl val="0"/>
      </c:catAx>
      <c:valAx>
        <c:axId val="143804672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none"/>
        <c:minorTickMark val="none"/>
        <c:tickLblPos val="nextTo"/>
        <c:crossAx val="1438031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ka-GE"/>
              <a:t>მწვავე</a:t>
            </a:r>
            <a:r>
              <a:rPr lang="ka-GE" baseline="0"/>
              <a:t> შემთხვევები</a:t>
            </a:r>
            <a:endParaRPr lang="en-US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960473643084692"/>
          <c:y val="0.14857704430781768"/>
          <c:w val="0.79776995051191124"/>
          <c:h val="0.79038291446445907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14300" prst="artDeco"/>
            </a:sp3d>
          </c:spPr>
          <c:invertIfNegative val="0"/>
          <c:cat>
            <c:strRef>
              <c:f>'კოდებით-გრძელვადიანი-მწვავე'!$E$5:$E$13</c:f>
              <c:strCache>
                <c:ptCount val="9"/>
                <c:pt idx="0">
                  <c:v>F00-F09</c:v>
                </c:pt>
                <c:pt idx="1">
                  <c:v>F20-F29</c:v>
                </c:pt>
                <c:pt idx="2">
                  <c:v>F30-F39</c:v>
                </c:pt>
                <c:pt idx="3">
                  <c:v>F40--F49</c:v>
                </c:pt>
                <c:pt idx="4">
                  <c:v>F50-F59</c:v>
                </c:pt>
                <c:pt idx="5">
                  <c:v>F60-F69</c:v>
                </c:pt>
                <c:pt idx="6">
                  <c:v>F70-F79</c:v>
                </c:pt>
                <c:pt idx="7">
                  <c:v>F80-F89</c:v>
                </c:pt>
                <c:pt idx="8">
                  <c:v>F90-F98</c:v>
                </c:pt>
              </c:strCache>
            </c:strRef>
          </c:cat>
          <c:val>
            <c:numRef>
              <c:f>'კოდებით-გრძელვადიანი-მწვავე'!$F$5:$F$13</c:f>
              <c:numCache>
                <c:formatCode>General</c:formatCode>
                <c:ptCount val="9"/>
                <c:pt idx="0">
                  <c:v>938</c:v>
                </c:pt>
                <c:pt idx="1">
                  <c:v>3687</c:v>
                </c:pt>
                <c:pt idx="2">
                  <c:v>367</c:v>
                </c:pt>
                <c:pt idx="3">
                  <c:v>117</c:v>
                </c:pt>
                <c:pt idx="4">
                  <c:v>0</c:v>
                </c:pt>
                <c:pt idx="5">
                  <c:v>141</c:v>
                </c:pt>
                <c:pt idx="6">
                  <c:v>439</c:v>
                </c:pt>
                <c:pt idx="7">
                  <c:v>1</c:v>
                </c:pt>
                <c:pt idx="8">
                  <c:v>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3822208"/>
        <c:axId val="143848576"/>
        <c:axId val="0"/>
      </c:bar3DChart>
      <c:catAx>
        <c:axId val="1438222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43848576"/>
        <c:crosses val="autoZero"/>
        <c:auto val="1"/>
        <c:lblAlgn val="ctr"/>
        <c:lblOffset val="100"/>
        <c:noMultiLvlLbl val="0"/>
      </c:catAx>
      <c:valAx>
        <c:axId val="14384857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438222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ka-GE"/>
              <a:t>გრძელვადიანი შემთხვევები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scene3d>
              <a:camera prst="orthographicFront"/>
              <a:lightRig rig="threePt" dir="t"/>
            </a:scene3d>
            <a:sp3d>
              <a:bevelT w="114300" prst="artDeco"/>
            </a:sp3d>
          </c:spPr>
          <c:invertIfNegative val="0"/>
          <c:cat>
            <c:strRef>
              <c:f>'კოდებით-გრძელვადიანი-მწვავე'!$E$15:$E$23</c:f>
              <c:strCache>
                <c:ptCount val="9"/>
                <c:pt idx="0">
                  <c:v>F00-Fo9</c:v>
                </c:pt>
                <c:pt idx="1">
                  <c:v>F20-F29</c:v>
                </c:pt>
                <c:pt idx="2">
                  <c:v>F30-F39</c:v>
                </c:pt>
                <c:pt idx="3">
                  <c:v>F40--F49</c:v>
                </c:pt>
                <c:pt idx="4">
                  <c:v>F50-F59</c:v>
                </c:pt>
                <c:pt idx="5">
                  <c:v>F60-F69</c:v>
                </c:pt>
                <c:pt idx="6">
                  <c:v>F70-F79</c:v>
                </c:pt>
                <c:pt idx="7">
                  <c:v>F80-F89</c:v>
                </c:pt>
                <c:pt idx="8">
                  <c:v>F90-F98</c:v>
                </c:pt>
              </c:strCache>
            </c:strRef>
          </c:cat>
          <c:val>
            <c:numRef>
              <c:f>'კოდებით-გრძელვადიანი-მწვავე'!$F$15:$F$23</c:f>
              <c:numCache>
                <c:formatCode>General</c:formatCode>
                <c:ptCount val="9"/>
                <c:pt idx="0">
                  <c:v>1143</c:v>
                </c:pt>
                <c:pt idx="1">
                  <c:v>8462</c:v>
                </c:pt>
                <c:pt idx="2">
                  <c:v>202</c:v>
                </c:pt>
                <c:pt idx="3">
                  <c:v>6</c:v>
                </c:pt>
                <c:pt idx="4">
                  <c:v>0</c:v>
                </c:pt>
                <c:pt idx="5">
                  <c:v>24</c:v>
                </c:pt>
                <c:pt idx="6">
                  <c:v>880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3998336"/>
        <c:axId val="144012416"/>
        <c:axId val="0"/>
      </c:bar3DChart>
      <c:catAx>
        <c:axId val="143998336"/>
        <c:scaling>
          <c:orientation val="minMax"/>
        </c:scaling>
        <c:delete val="0"/>
        <c:axPos val="b"/>
        <c:majorTickMark val="none"/>
        <c:minorTickMark val="none"/>
        <c:tickLblPos val="nextTo"/>
        <c:crossAx val="144012416"/>
        <c:crosses val="autoZero"/>
        <c:auto val="1"/>
        <c:lblAlgn val="ctr"/>
        <c:lblOffset val="100"/>
        <c:noMultiLvlLbl val="0"/>
      </c:catAx>
      <c:valAx>
        <c:axId val="14401241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439983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chemeClr val="tx2">
                    <a:lumMod val="50000"/>
                  </a:schemeClr>
                </a:solidFill>
              </a:defRPr>
            </a:pPr>
            <a:r>
              <a:rPr lang="ka-GE">
                <a:solidFill>
                  <a:schemeClr val="tx2">
                    <a:lumMod val="50000"/>
                  </a:schemeClr>
                </a:solidFill>
              </a:rPr>
              <a:t>შემთხვევები</a:t>
            </a:r>
            <a:r>
              <a:rPr lang="ka-GE" baseline="0">
                <a:solidFill>
                  <a:schemeClr val="tx2">
                    <a:lumMod val="50000"/>
                  </a:schemeClr>
                </a:solidFill>
              </a:rPr>
              <a:t> </a:t>
            </a:r>
            <a:r>
              <a:rPr lang="en-US" baseline="0">
                <a:solidFill>
                  <a:schemeClr val="tx2">
                    <a:lumMod val="50000"/>
                  </a:schemeClr>
                </a:solidFill>
              </a:rPr>
              <a:t>ICD-10 </a:t>
            </a:r>
            <a:r>
              <a:rPr lang="ka-GE" baseline="0">
                <a:solidFill>
                  <a:schemeClr val="tx2">
                    <a:lumMod val="50000"/>
                  </a:schemeClr>
                </a:solidFill>
              </a:rPr>
              <a:t>კოდების მიხედვით 2016წ 10 თვე</a:t>
            </a:r>
            <a:endParaRPr lang="en-US">
              <a:solidFill>
                <a:schemeClr val="tx2">
                  <a:lumMod val="50000"/>
                </a:schemeClr>
              </a:solidFill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'კოდების მიხედვით'!$E$4</c:f>
              <c:strCache>
                <c:ptCount val="1"/>
                <c:pt idx="0">
                  <c:v>მწვავე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scene3d>
              <a:camera prst="orthographicFront"/>
              <a:lightRig rig="threePt" dir="t"/>
            </a:scene3d>
            <a:sp3d>
              <a:bevelT w="114300" prst="artDeco"/>
            </a:sp3d>
          </c:spPr>
          <c:invertIfNegative val="0"/>
          <c:cat>
            <c:strRef>
              <c:f>'კოდების მიხედვით'!$D$5:$D$13</c:f>
              <c:strCache>
                <c:ptCount val="9"/>
                <c:pt idx="0">
                  <c:v>F00-F09</c:v>
                </c:pt>
                <c:pt idx="1">
                  <c:v>F20-F29</c:v>
                </c:pt>
                <c:pt idx="2">
                  <c:v>F30-F39</c:v>
                </c:pt>
                <c:pt idx="3">
                  <c:v>F40--F49</c:v>
                </c:pt>
                <c:pt idx="4">
                  <c:v>F50-F59</c:v>
                </c:pt>
                <c:pt idx="5">
                  <c:v>F60-F69</c:v>
                </c:pt>
                <c:pt idx="6">
                  <c:v>F70-F79</c:v>
                </c:pt>
                <c:pt idx="7">
                  <c:v>F80-F89</c:v>
                </c:pt>
                <c:pt idx="8">
                  <c:v>F90-F98</c:v>
                </c:pt>
              </c:strCache>
            </c:strRef>
          </c:cat>
          <c:val>
            <c:numRef>
              <c:f>'კოდების მიხედვით'!$E$5:$E$13</c:f>
              <c:numCache>
                <c:formatCode>General</c:formatCode>
                <c:ptCount val="9"/>
                <c:pt idx="0">
                  <c:v>938</c:v>
                </c:pt>
                <c:pt idx="1">
                  <c:v>3687</c:v>
                </c:pt>
                <c:pt idx="2">
                  <c:v>367</c:v>
                </c:pt>
                <c:pt idx="3">
                  <c:v>117</c:v>
                </c:pt>
                <c:pt idx="4">
                  <c:v>0</c:v>
                </c:pt>
                <c:pt idx="5">
                  <c:v>141</c:v>
                </c:pt>
                <c:pt idx="6">
                  <c:v>439</c:v>
                </c:pt>
                <c:pt idx="7">
                  <c:v>1</c:v>
                </c:pt>
                <c:pt idx="8">
                  <c:v>41</c:v>
                </c:pt>
              </c:numCache>
            </c:numRef>
          </c:val>
        </c:ser>
        <c:ser>
          <c:idx val="1"/>
          <c:order val="1"/>
          <c:tx>
            <c:strRef>
              <c:f>'კოდების მიხედვით'!$F$4</c:f>
              <c:strCache>
                <c:ptCount val="1"/>
                <c:pt idx="0">
                  <c:v>გრძელვადიანი</c:v>
                </c:pt>
              </c:strCache>
            </c:strRef>
          </c:tx>
          <c:spPr>
            <a:solidFill>
              <a:srgbClr val="C00000"/>
            </a:solidFill>
            <a:scene3d>
              <a:camera prst="orthographicFront"/>
              <a:lightRig rig="threePt" dir="t"/>
            </a:scene3d>
            <a:sp3d>
              <a:bevelT w="114300" prst="artDeco"/>
            </a:sp3d>
          </c:spPr>
          <c:invertIfNegative val="0"/>
          <c:cat>
            <c:strRef>
              <c:f>'კოდების მიხედვით'!$D$5:$D$13</c:f>
              <c:strCache>
                <c:ptCount val="9"/>
                <c:pt idx="0">
                  <c:v>F00-F09</c:v>
                </c:pt>
                <c:pt idx="1">
                  <c:v>F20-F29</c:v>
                </c:pt>
                <c:pt idx="2">
                  <c:v>F30-F39</c:v>
                </c:pt>
                <c:pt idx="3">
                  <c:v>F40--F49</c:v>
                </c:pt>
                <c:pt idx="4">
                  <c:v>F50-F59</c:v>
                </c:pt>
                <c:pt idx="5">
                  <c:v>F60-F69</c:v>
                </c:pt>
                <c:pt idx="6">
                  <c:v>F70-F79</c:v>
                </c:pt>
                <c:pt idx="7">
                  <c:v>F80-F89</c:v>
                </c:pt>
                <c:pt idx="8">
                  <c:v>F90-F98</c:v>
                </c:pt>
              </c:strCache>
            </c:strRef>
          </c:cat>
          <c:val>
            <c:numRef>
              <c:f>'კოდების მიხედვით'!$F$5:$F$13</c:f>
              <c:numCache>
                <c:formatCode>General</c:formatCode>
                <c:ptCount val="9"/>
                <c:pt idx="0">
                  <c:v>1143</c:v>
                </c:pt>
                <c:pt idx="1">
                  <c:v>8462</c:v>
                </c:pt>
                <c:pt idx="2">
                  <c:v>202</c:v>
                </c:pt>
                <c:pt idx="3">
                  <c:v>6</c:v>
                </c:pt>
                <c:pt idx="4">
                  <c:v>0</c:v>
                </c:pt>
                <c:pt idx="5">
                  <c:v>24</c:v>
                </c:pt>
                <c:pt idx="6">
                  <c:v>880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'კოდების მიხედვით'!$G$4</c:f>
              <c:strCache>
                <c:ptCount val="1"/>
                <c:pt idx="0">
                  <c:v>191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14300" prst="artDeco"/>
            </a:sp3d>
          </c:spPr>
          <c:invertIfNegative val="0"/>
          <c:cat>
            <c:strRef>
              <c:f>'კოდების მიხედვით'!$D$5:$D$13</c:f>
              <c:strCache>
                <c:ptCount val="9"/>
                <c:pt idx="0">
                  <c:v>F00-F09</c:v>
                </c:pt>
                <c:pt idx="1">
                  <c:v>F20-F29</c:v>
                </c:pt>
                <c:pt idx="2">
                  <c:v>F30-F39</c:v>
                </c:pt>
                <c:pt idx="3">
                  <c:v>F40--F49</c:v>
                </c:pt>
                <c:pt idx="4">
                  <c:v>F50-F59</c:v>
                </c:pt>
                <c:pt idx="5">
                  <c:v>F60-F69</c:v>
                </c:pt>
                <c:pt idx="6">
                  <c:v>F70-F79</c:v>
                </c:pt>
                <c:pt idx="7">
                  <c:v>F80-F89</c:v>
                </c:pt>
                <c:pt idx="8">
                  <c:v>F90-F98</c:v>
                </c:pt>
              </c:strCache>
            </c:strRef>
          </c:cat>
          <c:val>
            <c:numRef>
              <c:f>'კოდების მიხედვით'!$G$5:$G$13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3070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4143872"/>
        <c:axId val="144145408"/>
        <c:axId val="0"/>
      </c:bar3DChart>
      <c:catAx>
        <c:axId val="1441438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44145408"/>
        <c:crosses val="autoZero"/>
        <c:auto val="1"/>
        <c:lblAlgn val="ctr"/>
        <c:lblOffset val="100"/>
        <c:noMultiLvlLbl val="0"/>
      </c:catAx>
      <c:valAx>
        <c:axId val="14414540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441438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ka-GE"/>
              <a:t>შემთხვევების შედარება 2016 წელი 10 თვე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'მწვავე-გრძელვ-191'!$E$34</c:f>
              <c:strCache>
                <c:ptCount val="1"/>
                <c:pt idx="0">
                  <c:v>მწვავე</c:v>
                </c:pt>
              </c:strCache>
            </c:strRef>
          </c:tx>
          <c:spPr>
            <a:solidFill>
              <a:srgbClr val="C00000"/>
            </a:solidFill>
            <a:scene3d>
              <a:camera prst="orthographicFront"/>
              <a:lightRig rig="threePt" dir="t"/>
            </a:scene3d>
            <a:sp3d>
              <a:bevelT w="114300" prst="artDeco"/>
            </a:sp3d>
          </c:spPr>
          <c:invertIfNegative val="0"/>
          <c:cat>
            <c:strRef>
              <c:f>'მწვავე-გრძელვ-191'!$C$35:$D$46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უნიმედკახეთი</c:v>
                </c:pt>
                <c:pt idx="8">
                  <c:v>N5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'მწვავე-გრძელვ-191'!$E$35:$E$46</c:f>
              <c:numCache>
                <c:formatCode>General</c:formatCode>
                <c:ptCount val="12"/>
                <c:pt idx="0">
                  <c:v>94</c:v>
                </c:pt>
                <c:pt idx="1">
                  <c:v>592</c:v>
                </c:pt>
                <c:pt idx="2">
                  <c:v>586</c:v>
                </c:pt>
                <c:pt idx="3">
                  <c:v>466</c:v>
                </c:pt>
                <c:pt idx="4">
                  <c:v>33</c:v>
                </c:pt>
                <c:pt idx="5">
                  <c:v>495</c:v>
                </c:pt>
                <c:pt idx="6">
                  <c:v>303</c:v>
                </c:pt>
                <c:pt idx="7">
                  <c:v>503</c:v>
                </c:pt>
                <c:pt idx="8">
                  <c:v>629</c:v>
                </c:pt>
                <c:pt idx="9">
                  <c:v>687</c:v>
                </c:pt>
                <c:pt idx="10">
                  <c:v>146</c:v>
                </c:pt>
                <c:pt idx="11">
                  <c:v>1197</c:v>
                </c:pt>
              </c:numCache>
            </c:numRef>
          </c:val>
        </c:ser>
        <c:ser>
          <c:idx val="1"/>
          <c:order val="1"/>
          <c:tx>
            <c:strRef>
              <c:f>'მწვავე-გრძელვ-191'!$F$34</c:f>
              <c:strCache>
                <c:ptCount val="1"/>
                <c:pt idx="0">
                  <c:v>გრძელვადიანი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 w="114300" prst="artDeco"/>
            </a:sp3d>
          </c:spPr>
          <c:invertIfNegative val="0"/>
          <c:cat>
            <c:strRef>
              <c:f>'მწვავე-გრძელვ-191'!$C$35:$D$46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უნიმედკახეთი</c:v>
                </c:pt>
                <c:pt idx="8">
                  <c:v>N5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'მწვავე-გრძელვ-191'!$F$35:$F$46</c:f>
              <c:numCache>
                <c:formatCode>General</c:formatCode>
                <c:ptCount val="12"/>
                <c:pt idx="0">
                  <c:v>942</c:v>
                </c:pt>
                <c:pt idx="1">
                  <c:v>2107</c:v>
                </c:pt>
                <c:pt idx="2">
                  <c:v>2810</c:v>
                </c:pt>
                <c:pt idx="3">
                  <c:v>1773</c:v>
                </c:pt>
                <c:pt idx="4">
                  <c:v>1480</c:v>
                </c:pt>
                <c:pt idx="5">
                  <c:v>191</c:v>
                </c:pt>
                <c:pt idx="6">
                  <c:v>426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94</c:v>
                </c:pt>
                <c:pt idx="11">
                  <c:v>894</c:v>
                </c:pt>
              </c:numCache>
            </c:numRef>
          </c:val>
        </c:ser>
        <c:ser>
          <c:idx val="2"/>
          <c:order val="2"/>
          <c:tx>
            <c:strRef>
              <c:f>'მწვავე-გრძელვ-191'!$G$34</c:f>
              <c:strCache>
                <c:ptCount val="1"/>
                <c:pt idx="0">
                  <c:v>191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14300" prst="artDeco"/>
            </a:sp3d>
          </c:spPr>
          <c:invertIfNegative val="0"/>
          <c:cat>
            <c:strRef>
              <c:f>'მწვავე-გრძელვ-191'!$C$35:$D$46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უნიმედკახეთი</c:v>
                </c:pt>
                <c:pt idx="8">
                  <c:v>N5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'მწვავე-გრძელვ-191'!$G$35:$G$46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3070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4209408"/>
        <c:axId val="144210944"/>
        <c:axId val="0"/>
      </c:bar3DChart>
      <c:catAx>
        <c:axId val="1442094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44210944"/>
        <c:crosses val="autoZero"/>
        <c:auto val="1"/>
        <c:lblAlgn val="ctr"/>
        <c:lblOffset val="100"/>
        <c:noMultiLvlLbl val="0"/>
      </c:catAx>
      <c:valAx>
        <c:axId val="14421094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442094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ka-GE"/>
              <a:t>მწვავე შემთხვევები</a:t>
            </a:r>
            <a:r>
              <a:rPr lang="ka-GE" baseline="0"/>
              <a:t> 2015 წელი-2016 10 თვე</a:t>
            </a:r>
            <a:endParaRPr lang="en-US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'2015-2016 მწვავე'!$C$6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scene3d>
              <a:camera prst="orthographicFront"/>
              <a:lightRig rig="threePt" dir="t"/>
            </a:scene3d>
            <a:sp3d>
              <a:bevelT prst="convex"/>
            </a:sp3d>
          </c:spPr>
          <c:invertIfNegative val="0"/>
          <c:cat>
            <c:strRef>
              <c:f>'2015-2016 მწვავე'!$B$7:$B$18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უნიმედკახეთი</c:v>
                </c:pt>
                <c:pt idx="8">
                  <c:v>N5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'2015-2016 მწვავე'!$C$7:$C$18</c:f>
              <c:numCache>
                <c:formatCode>General</c:formatCode>
                <c:ptCount val="12"/>
                <c:pt idx="0">
                  <c:v>91</c:v>
                </c:pt>
                <c:pt idx="1">
                  <c:v>558</c:v>
                </c:pt>
                <c:pt idx="2">
                  <c:v>633</c:v>
                </c:pt>
                <c:pt idx="3">
                  <c:v>487</c:v>
                </c:pt>
                <c:pt idx="4">
                  <c:v>44</c:v>
                </c:pt>
                <c:pt idx="5">
                  <c:v>476</c:v>
                </c:pt>
                <c:pt idx="6">
                  <c:v>216</c:v>
                </c:pt>
                <c:pt idx="7">
                  <c:v>606</c:v>
                </c:pt>
                <c:pt idx="8">
                  <c:v>721</c:v>
                </c:pt>
                <c:pt idx="9">
                  <c:v>792</c:v>
                </c:pt>
                <c:pt idx="10">
                  <c:v>189</c:v>
                </c:pt>
                <c:pt idx="11">
                  <c:v>1261</c:v>
                </c:pt>
              </c:numCache>
            </c:numRef>
          </c:val>
        </c:ser>
        <c:ser>
          <c:idx val="1"/>
          <c:order val="1"/>
          <c:tx>
            <c:strRef>
              <c:f>'2015-2016 მწვავე'!$D$6</c:f>
              <c:strCache>
                <c:ptCount val="1"/>
                <c:pt idx="0">
                  <c:v>2016 10 თვე</c:v>
                </c:pt>
              </c:strCache>
            </c:strRef>
          </c:tx>
          <c:spPr>
            <a:solidFill>
              <a:srgbClr val="C00000"/>
            </a:solidFill>
            <a:scene3d>
              <a:camera prst="orthographicFront"/>
              <a:lightRig rig="threePt" dir="t"/>
            </a:scene3d>
            <a:sp3d>
              <a:bevelT prst="convex"/>
            </a:sp3d>
          </c:spPr>
          <c:invertIfNegative val="0"/>
          <c:cat>
            <c:strRef>
              <c:f>'2015-2016 მწვავე'!$B$7:$B$18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უნიმედკახეთი</c:v>
                </c:pt>
                <c:pt idx="8">
                  <c:v>N5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'2015-2016 მწვავე'!$D$7:$D$18</c:f>
              <c:numCache>
                <c:formatCode>General</c:formatCode>
                <c:ptCount val="12"/>
                <c:pt idx="0">
                  <c:v>94</c:v>
                </c:pt>
                <c:pt idx="1">
                  <c:v>592</c:v>
                </c:pt>
                <c:pt idx="2">
                  <c:v>586</c:v>
                </c:pt>
                <c:pt idx="3">
                  <c:v>466</c:v>
                </c:pt>
                <c:pt idx="4">
                  <c:v>33</c:v>
                </c:pt>
                <c:pt idx="5">
                  <c:v>495</c:v>
                </c:pt>
                <c:pt idx="6">
                  <c:v>303</c:v>
                </c:pt>
                <c:pt idx="7">
                  <c:v>503</c:v>
                </c:pt>
                <c:pt idx="8">
                  <c:v>629</c:v>
                </c:pt>
                <c:pt idx="9">
                  <c:v>687</c:v>
                </c:pt>
                <c:pt idx="10">
                  <c:v>146</c:v>
                </c:pt>
                <c:pt idx="11">
                  <c:v>1197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4425344"/>
        <c:axId val="144426880"/>
        <c:axId val="0"/>
      </c:bar3DChart>
      <c:catAx>
        <c:axId val="144425344"/>
        <c:scaling>
          <c:orientation val="minMax"/>
        </c:scaling>
        <c:delete val="0"/>
        <c:axPos val="b"/>
        <c:majorTickMark val="none"/>
        <c:minorTickMark val="none"/>
        <c:tickLblPos val="nextTo"/>
        <c:crossAx val="144426880"/>
        <c:crosses val="autoZero"/>
        <c:auto val="1"/>
        <c:lblAlgn val="ctr"/>
        <c:lblOffset val="100"/>
        <c:noMultiLvlLbl val="0"/>
      </c:catAx>
      <c:valAx>
        <c:axId val="14442688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444253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ka-GE"/>
              <a:t>გრძელვადიანი შემთხვევები 2015წ-2016 10 თვე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'2015-2016 გრძელვადიანი'!$C$6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 prst="convex"/>
            </a:sp3d>
          </c:spPr>
          <c:invertIfNegative val="0"/>
          <c:cat>
            <c:strRef>
              <c:f>'2015-2016 გრძელვადიანი'!$B$7:$B$18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უნიმედკახეთი</c:v>
                </c:pt>
                <c:pt idx="8">
                  <c:v>N5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'2015-2016 გრძელვადიანი'!$C$7:$C$18</c:f>
              <c:numCache>
                <c:formatCode>General</c:formatCode>
                <c:ptCount val="12"/>
                <c:pt idx="0">
                  <c:v>1251</c:v>
                </c:pt>
                <c:pt idx="1">
                  <c:v>2517</c:v>
                </c:pt>
                <c:pt idx="2">
                  <c:v>3171</c:v>
                </c:pt>
                <c:pt idx="3">
                  <c:v>2074</c:v>
                </c:pt>
                <c:pt idx="4">
                  <c:v>1714</c:v>
                </c:pt>
                <c:pt idx="5">
                  <c:v>250</c:v>
                </c:pt>
                <c:pt idx="6">
                  <c:v>534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81</c:v>
                </c:pt>
                <c:pt idx="11">
                  <c:v>1028</c:v>
                </c:pt>
              </c:numCache>
            </c:numRef>
          </c:val>
        </c:ser>
        <c:ser>
          <c:idx val="1"/>
          <c:order val="1"/>
          <c:tx>
            <c:strRef>
              <c:f>'2015-2016 გრძელვადიანი'!$D$6</c:f>
              <c:strCache>
                <c:ptCount val="1"/>
                <c:pt idx="0">
                  <c:v>2016 10 თვე</c:v>
                </c:pt>
              </c:strCache>
            </c:strRef>
          </c:tx>
          <c:spPr>
            <a:solidFill>
              <a:srgbClr val="FFFF00"/>
            </a:solidFill>
            <a:scene3d>
              <a:camera prst="orthographicFront"/>
              <a:lightRig rig="threePt" dir="t"/>
            </a:scene3d>
            <a:sp3d>
              <a:bevelT prst="convex"/>
            </a:sp3d>
          </c:spPr>
          <c:invertIfNegative val="0"/>
          <c:cat>
            <c:strRef>
              <c:f>'2015-2016 გრძელვადიანი'!$B$7:$B$18</c:f>
              <c:strCache>
                <c:ptCount val="12"/>
                <c:pt idx="0">
                  <c:v>სურამი</c:v>
                </c:pt>
                <c:pt idx="1">
                  <c:v>გლდანი</c:v>
                </c:pt>
                <c:pt idx="2">
                  <c:v>ქუტირი</c:v>
                </c:pt>
                <c:pt idx="3">
                  <c:v>ბათუმი</c:v>
                </c:pt>
                <c:pt idx="4">
                  <c:v>ბედიანი</c:v>
                </c:pt>
                <c:pt idx="5">
                  <c:v>რუსთავი</c:v>
                </c:pt>
                <c:pt idx="6">
                  <c:v>ქუთაისი</c:v>
                </c:pt>
                <c:pt idx="7">
                  <c:v>უნიმედკახეთი</c:v>
                </c:pt>
                <c:pt idx="8">
                  <c:v>N5</c:v>
                </c:pt>
                <c:pt idx="9">
                  <c:v>ღუდუშაური</c:v>
                </c:pt>
                <c:pt idx="10">
                  <c:v>სენაკი</c:v>
                </c:pt>
                <c:pt idx="11">
                  <c:v>ქავთარაძე</c:v>
                </c:pt>
              </c:strCache>
            </c:strRef>
          </c:cat>
          <c:val>
            <c:numRef>
              <c:f>'2015-2016 გრძელვადიანი'!$D$7:$D$18</c:f>
              <c:numCache>
                <c:formatCode>General</c:formatCode>
                <c:ptCount val="12"/>
                <c:pt idx="0">
                  <c:v>942</c:v>
                </c:pt>
                <c:pt idx="1">
                  <c:v>2107</c:v>
                </c:pt>
                <c:pt idx="2">
                  <c:v>2810</c:v>
                </c:pt>
                <c:pt idx="3">
                  <c:v>1773</c:v>
                </c:pt>
                <c:pt idx="4">
                  <c:v>1480</c:v>
                </c:pt>
                <c:pt idx="5">
                  <c:v>191</c:v>
                </c:pt>
                <c:pt idx="6">
                  <c:v>426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94</c:v>
                </c:pt>
                <c:pt idx="11">
                  <c:v>894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4473472"/>
        <c:axId val="144479360"/>
        <c:axId val="0"/>
      </c:bar3DChart>
      <c:catAx>
        <c:axId val="1444734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44479360"/>
        <c:crosses val="autoZero"/>
        <c:auto val="1"/>
        <c:lblAlgn val="ctr"/>
        <c:lblOffset val="100"/>
        <c:noMultiLvlLbl val="0"/>
      </c:catAx>
      <c:valAx>
        <c:axId val="14447936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444734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400050</xdr:colOff>
      <xdr:row>2</xdr:row>
      <xdr:rowOff>104775</xdr:rowOff>
    </xdr:from>
    <xdr:to>
      <xdr:col>18</xdr:col>
      <xdr:colOff>600075</xdr:colOff>
      <xdr:row>29</xdr:row>
      <xdr:rowOff>66675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361949</xdr:colOff>
      <xdr:row>2</xdr:row>
      <xdr:rowOff>95250</xdr:rowOff>
    </xdr:from>
    <xdr:to>
      <xdr:col>16</xdr:col>
      <xdr:colOff>371474</xdr:colOff>
      <xdr:row>22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</xdr:colOff>
      <xdr:row>0</xdr:row>
      <xdr:rowOff>123825</xdr:rowOff>
    </xdr:from>
    <xdr:to>
      <xdr:col>19</xdr:col>
      <xdr:colOff>504825</xdr:colOff>
      <xdr:row>21</xdr:row>
      <xdr:rowOff>104774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685799</xdr:colOff>
      <xdr:row>1</xdr:row>
      <xdr:rowOff>180976</xdr:rowOff>
    </xdr:from>
    <xdr:to>
      <xdr:col>15</xdr:col>
      <xdr:colOff>76199</xdr:colOff>
      <xdr:row>26</xdr:row>
      <xdr:rowOff>38100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46</xdr:row>
      <xdr:rowOff>104775</xdr:rowOff>
    </xdr:from>
    <xdr:to>
      <xdr:col>29</xdr:col>
      <xdr:colOff>0</xdr:colOff>
      <xdr:row>72</xdr:row>
      <xdr:rowOff>28575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419099</xdr:colOff>
      <xdr:row>49</xdr:row>
      <xdr:rowOff>66675</xdr:rowOff>
    </xdr:from>
    <xdr:to>
      <xdr:col>9</xdr:col>
      <xdr:colOff>380999</xdr:colOff>
      <xdr:row>69</xdr:row>
      <xdr:rowOff>166687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352425</xdr:colOff>
      <xdr:row>45</xdr:row>
      <xdr:rowOff>85725</xdr:rowOff>
    </xdr:from>
    <xdr:to>
      <xdr:col>16</xdr:col>
      <xdr:colOff>200025</xdr:colOff>
      <xdr:row>68</xdr:row>
      <xdr:rowOff>19050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142875</xdr:colOff>
      <xdr:row>17</xdr:row>
      <xdr:rowOff>80961</xdr:rowOff>
    </xdr:from>
    <xdr:to>
      <xdr:col>21</xdr:col>
      <xdr:colOff>295275</xdr:colOff>
      <xdr:row>36</xdr:row>
      <xdr:rowOff>104774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228600</xdr:colOff>
      <xdr:row>41</xdr:row>
      <xdr:rowOff>61911</xdr:rowOff>
    </xdr:from>
    <xdr:to>
      <xdr:col>10</xdr:col>
      <xdr:colOff>104775</xdr:colOff>
      <xdr:row>60</xdr:row>
      <xdr:rowOff>28574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228600</xdr:colOff>
      <xdr:row>7</xdr:row>
      <xdr:rowOff>66675</xdr:rowOff>
    </xdr:from>
    <xdr:to>
      <xdr:col>20</xdr:col>
      <xdr:colOff>95250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123825</xdr:colOff>
      <xdr:row>4</xdr:row>
      <xdr:rowOff>133350</xdr:rowOff>
    </xdr:from>
    <xdr:to>
      <xdr:col>17</xdr:col>
      <xdr:colOff>533400</xdr:colOff>
      <xdr:row>21</xdr:row>
      <xdr:rowOff>47625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380999</xdr:colOff>
      <xdr:row>11</xdr:row>
      <xdr:rowOff>19050</xdr:rowOff>
    </xdr:from>
    <xdr:to>
      <xdr:col>22</xdr:col>
      <xdr:colOff>571499</xdr:colOff>
      <xdr:row>33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438150</xdr:colOff>
      <xdr:row>29</xdr:row>
      <xdr:rowOff>147637</xdr:rowOff>
    </xdr:from>
    <xdr:to>
      <xdr:col>16</xdr:col>
      <xdr:colOff>371475</xdr:colOff>
      <xdr:row>44</xdr:row>
      <xdr:rowOff>33337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361950</xdr:colOff>
      <xdr:row>0</xdr:row>
      <xdr:rowOff>114300</xdr:rowOff>
    </xdr:from>
    <xdr:to>
      <xdr:col>18</xdr:col>
      <xdr:colOff>66675</xdr:colOff>
      <xdr:row>22</xdr:row>
      <xdr:rowOff>190499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400050</xdr:colOff>
      <xdr:row>29</xdr:row>
      <xdr:rowOff>47625</xdr:rowOff>
    </xdr:from>
    <xdr:to>
      <xdr:col>26</xdr:col>
      <xdr:colOff>552449</xdr:colOff>
      <xdr:row>54</xdr:row>
      <xdr:rowOff>19050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123824</xdr:colOff>
      <xdr:row>2</xdr:row>
      <xdr:rowOff>47625</xdr:rowOff>
    </xdr:from>
    <xdr:to>
      <xdr:col>17</xdr:col>
      <xdr:colOff>533399</xdr:colOff>
      <xdr:row>24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219074</xdr:colOff>
      <xdr:row>2</xdr:row>
      <xdr:rowOff>171451</xdr:rowOff>
    </xdr:from>
    <xdr:to>
      <xdr:col>15</xdr:col>
      <xdr:colOff>400049</xdr:colOff>
      <xdr:row>21</xdr:row>
      <xdr:rowOff>171451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390525</xdr:colOff>
      <xdr:row>5</xdr:row>
      <xdr:rowOff>66676</xdr:rowOff>
    </xdr:from>
    <xdr:to>
      <xdr:col>16</xdr:col>
      <xdr:colOff>447675</xdr:colOff>
      <xdr:row>25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14"/>
  <sheetViews>
    <sheetView topLeftCell="B1" workbookViewId="0">
      <selection activeCell="D21" sqref="D21"/>
    </sheetView>
  </sheetViews>
  <sheetFormatPr defaultRowHeight="15" x14ac:dyDescent="0.25"/>
  <cols>
    <col min="2" max="2" width="18.5703125" bestFit="1" customWidth="1"/>
  </cols>
  <sheetData>
    <row r="2" spans="2:12" x14ac:dyDescent="0.25">
      <c r="C2" s="45">
        <v>42339</v>
      </c>
      <c r="D2" s="45">
        <v>42370</v>
      </c>
      <c r="E2" s="45">
        <v>42401</v>
      </c>
      <c r="F2" s="45">
        <v>42430</v>
      </c>
      <c r="G2" s="45">
        <v>42461</v>
      </c>
      <c r="H2" s="45">
        <v>42491</v>
      </c>
      <c r="I2" s="45">
        <v>42522</v>
      </c>
      <c r="J2" s="45">
        <v>42552</v>
      </c>
      <c r="K2" s="45">
        <v>42583</v>
      </c>
      <c r="L2" s="45">
        <v>42614</v>
      </c>
    </row>
    <row r="3" spans="2:12" ht="15.75" x14ac:dyDescent="0.3">
      <c r="B3" s="43" t="s">
        <v>18</v>
      </c>
      <c r="C3" s="46">
        <v>106</v>
      </c>
      <c r="D3" s="46">
        <v>96</v>
      </c>
      <c r="E3" s="46">
        <v>94</v>
      </c>
      <c r="F3" s="46">
        <v>105</v>
      </c>
      <c r="G3" s="46">
        <v>106</v>
      </c>
      <c r="H3" s="46">
        <v>98</v>
      </c>
      <c r="I3" s="46">
        <v>107</v>
      </c>
      <c r="J3" s="46">
        <v>112</v>
      </c>
      <c r="K3" s="46">
        <v>108</v>
      </c>
      <c r="L3" s="46">
        <v>104</v>
      </c>
    </row>
    <row r="4" spans="2:12" ht="15.75" x14ac:dyDescent="0.3">
      <c r="B4" s="44" t="s">
        <v>19</v>
      </c>
      <c r="C4" s="46">
        <v>254</v>
      </c>
      <c r="D4" s="46">
        <v>244</v>
      </c>
      <c r="E4" s="46">
        <v>274</v>
      </c>
      <c r="F4" s="46">
        <v>276</v>
      </c>
      <c r="G4" s="46">
        <v>271</v>
      </c>
      <c r="H4" s="46">
        <v>271</v>
      </c>
      <c r="I4" s="46">
        <v>286</v>
      </c>
      <c r="J4" s="46">
        <v>275</v>
      </c>
      <c r="K4" s="46">
        <v>272</v>
      </c>
      <c r="L4" s="46">
        <v>276</v>
      </c>
    </row>
    <row r="5" spans="2:12" ht="15.75" x14ac:dyDescent="0.3">
      <c r="B5" s="44" t="s">
        <v>20</v>
      </c>
      <c r="C5" s="46">
        <v>624</v>
      </c>
      <c r="D5" s="46">
        <v>580</v>
      </c>
      <c r="E5" s="46">
        <v>608</v>
      </c>
      <c r="F5" s="46">
        <v>612</v>
      </c>
      <c r="G5" s="46">
        <v>605</v>
      </c>
      <c r="H5" s="46">
        <v>630</v>
      </c>
      <c r="I5" s="46">
        <v>696</v>
      </c>
      <c r="J5" s="46">
        <v>660</v>
      </c>
      <c r="K5" s="46">
        <v>720</v>
      </c>
      <c r="L5" s="46">
        <v>731</v>
      </c>
    </row>
    <row r="6" spans="2:12" ht="15.75" x14ac:dyDescent="0.3">
      <c r="B6" s="44" t="s">
        <v>21</v>
      </c>
      <c r="C6" s="46">
        <v>210</v>
      </c>
      <c r="D6" s="46">
        <v>194</v>
      </c>
      <c r="E6" s="46">
        <v>204</v>
      </c>
      <c r="F6" s="46">
        <v>212</v>
      </c>
      <c r="G6" s="46">
        <v>215</v>
      </c>
      <c r="H6" s="46">
        <v>233</v>
      </c>
      <c r="I6" s="46">
        <v>211</v>
      </c>
      <c r="J6" s="46">
        <v>240</v>
      </c>
      <c r="K6" s="46">
        <v>248</v>
      </c>
      <c r="L6" s="46">
        <v>272</v>
      </c>
    </row>
    <row r="7" spans="2:12" ht="15.75" x14ac:dyDescent="0.3">
      <c r="B7" s="44" t="s">
        <v>22</v>
      </c>
      <c r="C7" s="46">
        <v>152</v>
      </c>
      <c r="D7" s="46">
        <v>149</v>
      </c>
      <c r="E7" s="46">
        <v>144</v>
      </c>
      <c r="F7" s="46">
        <v>149</v>
      </c>
      <c r="G7" s="46">
        <v>147</v>
      </c>
      <c r="H7" s="46">
        <v>150</v>
      </c>
      <c r="I7" s="46">
        <v>154</v>
      </c>
      <c r="J7" s="46">
        <v>159</v>
      </c>
      <c r="K7" s="46">
        <v>155</v>
      </c>
      <c r="L7" s="46">
        <v>154</v>
      </c>
    </row>
    <row r="8" spans="2:12" ht="15.75" x14ac:dyDescent="0.3">
      <c r="B8" s="44" t="s">
        <v>23</v>
      </c>
      <c r="C8" s="46">
        <v>73</v>
      </c>
      <c r="D8" s="46">
        <v>67</v>
      </c>
      <c r="E8" s="46">
        <v>69</v>
      </c>
      <c r="F8" s="46">
        <v>71</v>
      </c>
      <c r="G8" s="46">
        <v>84</v>
      </c>
      <c r="H8" s="46">
        <v>60</v>
      </c>
      <c r="I8" s="46">
        <v>68</v>
      </c>
      <c r="J8" s="46">
        <v>68</v>
      </c>
      <c r="K8" s="46">
        <v>68</v>
      </c>
      <c r="L8" s="46">
        <v>60</v>
      </c>
    </row>
    <row r="9" spans="2:12" ht="15.75" x14ac:dyDescent="0.3">
      <c r="B9" s="44" t="s">
        <v>24</v>
      </c>
      <c r="C9" s="46">
        <v>109</v>
      </c>
      <c r="D9" s="46">
        <v>62</v>
      </c>
      <c r="E9" s="46">
        <v>62</v>
      </c>
      <c r="F9" s="46">
        <v>74</v>
      </c>
      <c r="G9" s="46">
        <v>95</v>
      </c>
      <c r="H9" s="46">
        <v>70</v>
      </c>
      <c r="I9" s="46">
        <v>68</v>
      </c>
      <c r="J9" s="46">
        <v>58</v>
      </c>
      <c r="K9" s="46">
        <v>62</v>
      </c>
      <c r="L9" s="46">
        <v>69</v>
      </c>
    </row>
    <row r="10" spans="2:12" ht="15.75" x14ac:dyDescent="0.3">
      <c r="B10" s="44" t="s">
        <v>25</v>
      </c>
      <c r="C10" s="46">
        <v>49</v>
      </c>
      <c r="D10" s="46">
        <v>45</v>
      </c>
      <c r="E10" s="46">
        <v>42</v>
      </c>
      <c r="F10" s="46">
        <v>59</v>
      </c>
      <c r="G10" s="46">
        <v>54</v>
      </c>
      <c r="H10" s="46">
        <v>53</v>
      </c>
      <c r="I10" s="46">
        <v>49</v>
      </c>
      <c r="J10" s="46">
        <v>54</v>
      </c>
      <c r="K10" s="46">
        <v>54</v>
      </c>
      <c r="L10" s="46">
        <v>44</v>
      </c>
    </row>
    <row r="11" spans="2:12" ht="15.75" x14ac:dyDescent="0.3">
      <c r="B11" s="44" t="s">
        <v>26</v>
      </c>
      <c r="C11" s="46">
        <v>57</v>
      </c>
      <c r="D11" s="46">
        <v>58</v>
      </c>
      <c r="E11" s="46">
        <v>52</v>
      </c>
      <c r="F11" s="46">
        <v>78</v>
      </c>
      <c r="G11" s="46">
        <v>66</v>
      </c>
      <c r="H11" s="46">
        <v>67</v>
      </c>
      <c r="I11" s="46">
        <v>61</v>
      </c>
      <c r="J11" s="46">
        <v>66</v>
      </c>
      <c r="K11" s="46">
        <v>68</v>
      </c>
      <c r="L11" s="46">
        <v>56</v>
      </c>
    </row>
    <row r="12" spans="2:12" ht="15.75" x14ac:dyDescent="0.3">
      <c r="B12" s="44" t="s">
        <v>27</v>
      </c>
      <c r="C12" s="46">
        <v>76</v>
      </c>
      <c r="D12" s="46">
        <v>62</v>
      </c>
      <c r="E12" s="46">
        <v>69</v>
      </c>
      <c r="F12" s="46">
        <v>76</v>
      </c>
      <c r="G12" s="46">
        <v>70</v>
      </c>
      <c r="H12" s="46">
        <v>62</v>
      </c>
      <c r="I12" s="46">
        <v>65</v>
      </c>
      <c r="J12" s="46">
        <v>68</v>
      </c>
      <c r="K12" s="46">
        <v>75</v>
      </c>
      <c r="L12" s="46">
        <v>64</v>
      </c>
    </row>
    <row r="13" spans="2:12" ht="15.75" x14ac:dyDescent="0.3">
      <c r="B13" s="44" t="s">
        <v>28</v>
      </c>
      <c r="C13" s="46">
        <v>24</v>
      </c>
      <c r="D13" s="46">
        <v>23</v>
      </c>
      <c r="E13" s="46">
        <v>20</v>
      </c>
      <c r="F13" s="46">
        <v>24</v>
      </c>
      <c r="G13" s="46">
        <v>25</v>
      </c>
      <c r="H13" s="46">
        <v>26</v>
      </c>
      <c r="I13" s="46">
        <v>25</v>
      </c>
      <c r="J13" s="46">
        <v>19</v>
      </c>
      <c r="K13" s="46">
        <v>28</v>
      </c>
      <c r="L13" s="46">
        <v>26</v>
      </c>
    </row>
    <row r="14" spans="2:12" ht="15.75" x14ac:dyDescent="0.3">
      <c r="B14" s="44" t="s">
        <v>29</v>
      </c>
      <c r="C14" s="46">
        <v>213</v>
      </c>
      <c r="D14" s="46">
        <v>179</v>
      </c>
      <c r="E14" s="46">
        <v>191</v>
      </c>
      <c r="F14" s="46">
        <v>185</v>
      </c>
      <c r="G14" s="46">
        <v>223</v>
      </c>
      <c r="H14" s="46">
        <v>209</v>
      </c>
      <c r="I14" s="46">
        <v>224</v>
      </c>
      <c r="J14" s="46">
        <v>222</v>
      </c>
      <c r="K14" s="46">
        <v>236</v>
      </c>
      <c r="L14" s="46">
        <v>209</v>
      </c>
    </row>
  </sheetData>
  <pageMargins left="0.7" right="0.7" top="0.75" bottom="0.75" header="0.3" footer="0.3"/>
  <pageSetup paperSize="9" orientation="portrait" horizontalDpi="4294967294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H20"/>
  <sheetViews>
    <sheetView workbookViewId="0">
      <selection activeCell="H28" sqref="H28"/>
    </sheetView>
  </sheetViews>
  <sheetFormatPr defaultRowHeight="15" x14ac:dyDescent="0.25"/>
  <cols>
    <col min="2" max="2" width="11.140625" customWidth="1"/>
    <col min="3" max="3" width="13" customWidth="1"/>
    <col min="4" max="4" width="16.7109375" customWidth="1"/>
    <col min="5" max="5" width="10.85546875" customWidth="1"/>
    <col min="6" max="8" width="9.140625" style="65"/>
  </cols>
  <sheetData>
    <row r="5" spans="2:8" x14ac:dyDescent="0.25">
      <c r="C5" s="81" t="s">
        <v>12</v>
      </c>
      <c r="D5" s="81"/>
      <c r="E5" s="81"/>
    </row>
    <row r="6" spans="2:8" x14ac:dyDescent="0.25">
      <c r="C6" s="59" t="s">
        <v>53</v>
      </c>
      <c r="D6" s="59" t="s">
        <v>48</v>
      </c>
      <c r="E6" s="60">
        <v>191</v>
      </c>
      <c r="F6"/>
      <c r="G6"/>
      <c r="H6"/>
    </row>
    <row r="7" spans="2:8" x14ac:dyDescent="0.25">
      <c r="B7" s="2" t="s">
        <v>18</v>
      </c>
      <c r="C7" s="51">
        <v>982</v>
      </c>
      <c r="D7" s="51">
        <v>33322</v>
      </c>
      <c r="E7" s="61"/>
      <c r="F7"/>
      <c r="G7"/>
      <c r="H7"/>
    </row>
    <row r="8" spans="2:8" x14ac:dyDescent="0.25">
      <c r="B8" s="2" t="s">
        <v>19</v>
      </c>
      <c r="C8" s="62">
        <v>11482</v>
      </c>
      <c r="D8" s="51">
        <v>62721</v>
      </c>
      <c r="E8" s="61"/>
      <c r="F8"/>
      <c r="G8"/>
      <c r="H8"/>
    </row>
    <row r="9" spans="2:8" x14ac:dyDescent="0.25">
      <c r="B9" s="2" t="s">
        <v>20</v>
      </c>
      <c r="C9" s="51">
        <v>10357</v>
      </c>
      <c r="D9" s="51">
        <v>76561</v>
      </c>
      <c r="E9" s="61">
        <v>107156</v>
      </c>
      <c r="F9"/>
      <c r="G9"/>
      <c r="H9"/>
    </row>
    <row r="10" spans="2:8" x14ac:dyDescent="0.25">
      <c r="B10" s="2" t="s">
        <v>21</v>
      </c>
      <c r="C10" s="51">
        <v>5098</v>
      </c>
      <c r="D10" s="51">
        <v>48875</v>
      </c>
      <c r="E10" s="61"/>
      <c r="F10"/>
      <c r="G10"/>
      <c r="H10"/>
    </row>
    <row r="11" spans="2:8" x14ac:dyDescent="0.25">
      <c r="B11" s="2" t="s">
        <v>22</v>
      </c>
      <c r="C11" s="40">
        <v>622</v>
      </c>
      <c r="D11" s="40">
        <v>89878</v>
      </c>
      <c r="E11" s="61"/>
      <c r="F11"/>
      <c r="G11"/>
      <c r="H11"/>
    </row>
    <row r="12" spans="2:8" x14ac:dyDescent="0.25">
      <c r="B12" s="2" t="s">
        <v>23</v>
      </c>
      <c r="C12" s="51">
        <v>2957</v>
      </c>
      <c r="D12" s="51">
        <v>3302</v>
      </c>
      <c r="E12" s="61"/>
      <c r="F12"/>
      <c r="G12"/>
      <c r="H12"/>
    </row>
    <row r="13" spans="2:8" x14ac:dyDescent="0.25">
      <c r="B13" s="2" t="s">
        <v>24</v>
      </c>
      <c r="C13" s="51">
        <v>2732</v>
      </c>
      <c r="D13" s="51">
        <v>7829</v>
      </c>
      <c r="E13" s="61"/>
      <c r="F13"/>
      <c r="G13"/>
      <c r="H13"/>
    </row>
    <row r="14" spans="2:8" ht="30" x14ac:dyDescent="0.25">
      <c r="B14" s="59" t="s">
        <v>32</v>
      </c>
      <c r="C14" s="51">
        <v>5903</v>
      </c>
      <c r="D14" s="51"/>
      <c r="E14" s="61"/>
      <c r="F14"/>
      <c r="G14"/>
      <c r="H14"/>
    </row>
    <row r="15" spans="2:8" x14ac:dyDescent="0.25">
      <c r="B15" s="2" t="s">
        <v>31</v>
      </c>
      <c r="C15" s="51">
        <v>8515</v>
      </c>
      <c r="D15" s="51"/>
      <c r="E15" s="61"/>
      <c r="F15"/>
      <c r="G15"/>
      <c r="H15"/>
    </row>
    <row r="16" spans="2:8" ht="30" x14ac:dyDescent="0.25">
      <c r="B16" s="59" t="s">
        <v>27</v>
      </c>
      <c r="C16" s="63">
        <v>8245</v>
      </c>
      <c r="D16" s="51"/>
      <c r="E16" s="61"/>
      <c r="F16"/>
      <c r="G16"/>
      <c r="H16"/>
    </row>
    <row r="17" spans="2:8" x14ac:dyDescent="0.25">
      <c r="B17" s="2" t="s">
        <v>28</v>
      </c>
      <c r="C17" s="51">
        <v>4031</v>
      </c>
      <c r="D17" s="51"/>
      <c r="E17" s="61"/>
      <c r="F17"/>
      <c r="G17"/>
      <c r="H17"/>
    </row>
    <row r="18" spans="2:8" x14ac:dyDescent="0.25">
      <c r="B18" s="59" t="s">
        <v>29</v>
      </c>
      <c r="C18" s="51">
        <v>13409</v>
      </c>
      <c r="D18" s="51">
        <v>1132</v>
      </c>
      <c r="E18" s="61"/>
      <c r="F18"/>
      <c r="G18"/>
      <c r="H18"/>
    </row>
    <row r="19" spans="2:8" x14ac:dyDescent="0.25">
      <c r="B19" s="2"/>
      <c r="C19" s="51"/>
      <c r="D19" s="51"/>
      <c r="E19" s="61"/>
      <c r="F19"/>
      <c r="G19"/>
      <c r="H19"/>
    </row>
    <row r="20" spans="2:8" x14ac:dyDescent="0.25">
      <c r="B20" s="7" t="s">
        <v>50</v>
      </c>
      <c r="C20" s="52">
        <f>SUM(C7:C19)</f>
        <v>74333</v>
      </c>
      <c r="D20" s="52">
        <f>SUM(D7:D19)</f>
        <v>323620</v>
      </c>
      <c r="E20" s="64">
        <v>107156</v>
      </c>
      <c r="F20"/>
      <c r="G20"/>
      <c r="H20"/>
    </row>
  </sheetData>
  <mergeCells count="1">
    <mergeCell ref="C5:E5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H24"/>
  <sheetViews>
    <sheetView tabSelected="1" workbookViewId="0">
      <selection activeCell="E25" sqref="E25"/>
    </sheetView>
  </sheetViews>
  <sheetFormatPr defaultRowHeight="15" x14ac:dyDescent="0.25"/>
  <cols>
    <col min="2" max="2" width="18.7109375" customWidth="1"/>
    <col min="3" max="3" width="13" customWidth="1"/>
    <col min="4" max="4" width="16.7109375" customWidth="1"/>
    <col min="5" max="5" width="10.85546875" customWidth="1"/>
    <col min="6" max="8" width="9.140625" style="65"/>
  </cols>
  <sheetData>
    <row r="5" spans="2:8" x14ac:dyDescent="0.25">
      <c r="C5" s="81" t="s">
        <v>12</v>
      </c>
      <c r="D5" s="81"/>
      <c r="E5" s="81"/>
    </row>
    <row r="6" spans="2:8" x14ac:dyDescent="0.25">
      <c r="C6" s="59" t="s">
        <v>53</v>
      </c>
      <c r="D6" s="59" t="s">
        <v>48</v>
      </c>
      <c r="E6" s="60">
        <v>191</v>
      </c>
      <c r="F6"/>
      <c r="G6"/>
      <c r="H6"/>
    </row>
    <row r="7" spans="2:8" x14ac:dyDescent="0.25">
      <c r="B7" s="2" t="s">
        <v>18</v>
      </c>
      <c r="C7" s="51">
        <f>სურამი!A16</f>
        <v>1054</v>
      </c>
      <c r="D7" s="51">
        <f>სურამი!A27</f>
        <v>24882</v>
      </c>
      <c r="E7" s="61">
        <v>0</v>
      </c>
      <c r="F7"/>
      <c r="G7"/>
      <c r="H7"/>
    </row>
    <row r="8" spans="2:8" x14ac:dyDescent="0.25">
      <c r="B8" s="2" t="s">
        <v>19</v>
      </c>
      <c r="C8" s="62">
        <f>გლდანი!A16</f>
        <v>12935</v>
      </c>
      <c r="D8" s="51">
        <f>გლდანი!A27</f>
        <v>51590</v>
      </c>
      <c r="E8" s="61">
        <v>0</v>
      </c>
      <c r="F8"/>
      <c r="G8"/>
      <c r="H8"/>
    </row>
    <row r="9" spans="2:8" x14ac:dyDescent="0.25">
      <c r="B9" s="2" t="s">
        <v>20</v>
      </c>
      <c r="C9" s="51">
        <f>ქუტირი!A18</f>
        <v>4606</v>
      </c>
      <c r="D9" s="51">
        <f>ქუტირი!A29</f>
        <v>67742</v>
      </c>
      <c r="E9" s="61">
        <f>ქუტირი!A34</f>
        <v>87493</v>
      </c>
      <c r="F9"/>
      <c r="G9"/>
      <c r="H9"/>
    </row>
    <row r="10" spans="2:8" x14ac:dyDescent="0.25">
      <c r="B10" s="2" t="s">
        <v>21</v>
      </c>
      <c r="C10" s="51">
        <f>ბათუმი!A18</f>
        <v>4160</v>
      </c>
      <c r="D10" s="51">
        <f>ბათუმი!A29</f>
        <v>40492</v>
      </c>
      <c r="E10" s="61">
        <v>0</v>
      </c>
      <c r="F10"/>
      <c r="G10"/>
      <c r="H10"/>
    </row>
    <row r="11" spans="2:8" x14ac:dyDescent="0.25">
      <c r="B11" s="2" t="s">
        <v>22</v>
      </c>
      <c r="C11" s="51">
        <f>ბედიანი!A18</f>
        <v>381</v>
      </c>
      <c r="D11" s="51">
        <f>ბედიანი!A29</f>
        <v>44135</v>
      </c>
      <c r="E11" s="61">
        <v>0</v>
      </c>
      <c r="F11"/>
      <c r="G11"/>
      <c r="H11"/>
    </row>
    <row r="12" spans="2:8" x14ac:dyDescent="0.25">
      <c r="B12" s="2" t="s">
        <v>23</v>
      </c>
      <c r="C12" s="51">
        <f>რუსთავი!A18</f>
        <v>6727</v>
      </c>
      <c r="D12" s="51">
        <f>რუსთავი!A29</f>
        <v>2251</v>
      </c>
      <c r="E12" s="61">
        <v>0</v>
      </c>
      <c r="F12"/>
      <c r="G12"/>
      <c r="H12"/>
    </row>
    <row r="13" spans="2:8" x14ac:dyDescent="0.25">
      <c r="B13" s="2" t="s">
        <v>24</v>
      </c>
      <c r="C13" s="51">
        <f>ქუთაისი!A18</f>
        <v>3322</v>
      </c>
      <c r="D13" s="51">
        <f>ქუთაისი!A29</f>
        <v>6698</v>
      </c>
      <c r="E13" s="61">
        <v>0</v>
      </c>
      <c r="F13"/>
      <c r="G13"/>
      <c r="H13"/>
    </row>
    <row r="14" spans="2:8" x14ac:dyDescent="0.25">
      <c r="B14" s="59" t="s">
        <v>32</v>
      </c>
      <c r="C14" s="51">
        <f>უნიმედკახეთი!A18</f>
        <v>4972</v>
      </c>
      <c r="D14" s="51">
        <f>უნიმედკახეთი!A29</f>
        <v>0</v>
      </c>
      <c r="E14" s="61">
        <v>0</v>
      </c>
      <c r="F14"/>
      <c r="G14"/>
      <c r="H14"/>
    </row>
    <row r="15" spans="2:8" x14ac:dyDescent="0.25">
      <c r="B15" s="2" t="s">
        <v>31</v>
      </c>
      <c r="C15" s="51">
        <f>N5კლ!A18</f>
        <v>7230</v>
      </c>
      <c r="D15" s="51">
        <f>N5კლ!A29</f>
        <v>0</v>
      </c>
      <c r="E15" s="61">
        <v>0</v>
      </c>
      <c r="F15"/>
      <c r="G15"/>
      <c r="H15"/>
    </row>
    <row r="16" spans="2:8" x14ac:dyDescent="0.25">
      <c r="B16" s="59" t="s">
        <v>27</v>
      </c>
      <c r="C16" s="63">
        <f>ღუდუშაური!A18</f>
        <v>7345</v>
      </c>
      <c r="D16" s="51">
        <f>ღუდუშაური!A29</f>
        <v>0</v>
      </c>
      <c r="E16" s="61">
        <v>0</v>
      </c>
      <c r="F16"/>
      <c r="G16"/>
      <c r="H16"/>
    </row>
    <row r="17" spans="2:8" x14ac:dyDescent="0.25">
      <c r="B17" s="2" t="s">
        <v>28</v>
      </c>
      <c r="C17" s="51">
        <f>სენაკი!A18</f>
        <v>3279</v>
      </c>
      <c r="D17" s="51">
        <f>სენაკი!A29</f>
        <v>1432</v>
      </c>
      <c r="E17" s="61">
        <v>0</v>
      </c>
      <c r="F17"/>
      <c r="G17"/>
      <c r="H17"/>
    </row>
    <row r="18" spans="2:8" x14ac:dyDescent="0.25">
      <c r="B18" s="59" t="s">
        <v>29</v>
      </c>
      <c r="C18" s="51">
        <f>ქავთარაძე!A18</f>
        <v>11539</v>
      </c>
      <c r="D18" s="51">
        <f>ქავთარაძე!A29</f>
        <v>14061</v>
      </c>
      <c r="E18" s="61">
        <v>0</v>
      </c>
      <c r="F18"/>
      <c r="G18"/>
      <c r="H18"/>
    </row>
    <row r="21" spans="2:8" x14ac:dyDescent="0.25">
      <c r="C21">
        <f>C9/10</f>
        <v>460.6</v>
      </c>
      <c r="D21">
        <f>D9/10</f>
        <v>6774.2</v>
      </c>
      <c r="E21">
        <f>E9/10</f>
        <v>8749.2999999999993</v>
      </c>
    </row>
    <row r="22" spans="2:8" x14ac:dyDescent="0.25">
      <c r="C22">
        <f>C21/30</f>
        <v>15.353333333333333</v>
      </c>
      <c r="D22">
        <f>D21/30</f>
        <v>225.80666666666667</v>
      </c>
      <c r="E22">
        <f>E21/30</f>
        <v>291.64333333333332</v>
      </c>
    </row>
    <row r="24" spans="2:8" x14ac:dyDescent="0.25">
      <c r="D24">
        <f>C22+D22+E22</f>
        <v>532.80333333333328</v>
      </c>
      <c r="E24">
        <f>D22+E22</f>
        <v>517.45000000000005</v>
      </c>
    </row>
  </sheetData>
  <mergeCells count="1">
    <mergeCell ref="C5:E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I18"/>
  <sheetViews>
    <sheetView workbookViewId="0">
      <selection activeCell="P21" sqref="P21"/>
    </sheetView>
  </sheetViews>
  <sheetFormatPr defaultRowHeight="15" x14ac:dyDescent="0.25"/>
  <cols>
    <col min="2" max="2" width="18.7109375" customWidth="1"/>
    <col min="3" max="3" width="15.140625" bestFit="1" customWidth="1"/>
    <col min="4" max="4" width="13" customWidth="1"/>
    <col min="5" max="5" width="16.7109375" customWidth="1"/>
    <col min="6" max="6" width="10.85546875" customWidth="1"/>
    <col min="7" max="9" width="9.140625" style="65"/>
  </cols>
  <sheetData>
    <row r="5" spans="2:9" x14ac:dyDescent="0.25">
      <c r="D5" s="81" t="s">
        <v>12</v>
      </c>
      <c r="E5" s="81"/>
      <c r="F5" s="81"/>
    </row>
    <row r="6" spans="2:9" x14ac:dyDescent="0.25">
      <c r="C6" t="s">
        <v>54</v>
      </c>
      <c r="D6" s="59" t="s">
        <v>53</v>
      </c>
      <c r="E6" s="59" t="s">
        <v>48</v>
      </c>
      <c r="F6" s="60">
        <v>191</v>
      </c>
      <c r="G6"/>
      <c r="H6"/>
      <c r="I6"/>
    </row>
    <row r="7" spans="2:9" x14ac:dyDescent="0.25">
      <c r="B7" s="2" t="s">
        <v>18</v>
      </c>
      <c r="C7" s="2">
        <v>100</v>
      </c>
      <c r="D7" s="51">
        <v>1054</v>
      </c>
      <c r="E7" s="51">
        <v>24882</v>
      </c>
      <c r="F7" s="61">
        <v>0</v>
      </c>
      <c r="G7"/>
      <c r="H7"/>
      <c r="I7"/>
    </row>
    <row r="8" spans="2:9" x14ac:dyDescent="0.25">
      <c r="B8" s="2" t="s">
        <v>19</v>
      </c>
      <c r="C8" s="2">
        <v>225</v>
      </c>
      <c r="D8" s="62">
        <v>12935</v>
      </c>
      <c r="E8" s="51">
        <v>51590</v>
      </c>
      <c r="F8" s="61">
        <v>0</v>
      </c>
      <c r="G8"/>
      <c r="H8"/>
      <c r="I8"/>
    </row>
    <row r="9" spans="2:9" x14ac:dyDescent="0.25">
      <c r="B9" s="2" t="s">
        <v>20</v>
      </c>
      <c r="C9" s="2">
        <v>640</v>
      </c>
      <c r="D9" s="51">
        <v>4606</v>
      </c>
      <c r="E9" s="51">
        <v>67742</v>
      </c>
      <c r="F9" s="61">
        <v>87493</v>
      </c>
      <c r="G9"/>
      <c r="H9"/>
      <c r="I9"/>
    </row>
    <row r="10" spans="2:9" x14ac:dyDescent="0.25">
      <c r="B10" s="2" t="s">
        <v>21</v>
      </c>
      <c r="C10" s="2">
        <v>150</v>
      </c>
      <c r="D10" s="51">
        <v>4160</v>
      </c>
      <c r="E10" s="51">
        <v>40492</v>
      </c>
      <c r="F10" s="61">
        <v>0</v>
      </c>
      <c r="G10"/>
      <c r="H10"/>
      <c r="I10"/>
    </row>
    <row r="11" spans="2:9" x14ac:dyDescent="0.25">
      <c r="B11" s="2" t="s">
        <v>22</v>
      </c>
      <c r="C11" s="2">
        <v>145</v>
      </c>
      <c r="D11" s="51">
        <v>381</v>
      </c>
      <c r="E11" s="51">
        <v>44135</v>
      </c>
      <c r="F11" s="61">
        <v>0</v>
      </c>
      <c r="G11"/>
      <c r="H11"/>
      <c r="I11"/>
    </row>
    <row r="12" spans="2:9" x14ac:dyDescent="0.25">
      <c r="B12" s="2" t="s">
        <v>23</v>
      </c>
      <c r="C12" s="2">
        <v>25</v>
      </c>
      <c r="D12" s="51">
        <v>6727</v>
      </c>
      <c r="E12" s="51">
        <v>2251</v>
      </c>
      <c r="F12" s="61">
        <v>0</v>
      </c>
      <c r="G12"/>
      <c r="H12"/>
      <c r="I12"/>
    </row>
    <row r="13" spans="2:9" x14ac:dyDescent="0.25">
      <c r="B13" s="2" t="s">
        <v>24</v>
      </c>
      <c r="C13" s="2">
        <v>30</v>
      </c>
      <c r="D13" s="51">
        <v>3322</v>
      </c>
      <c r="E13" s="51">
        <v>6698</v>
      </c>
      <c r="F13" s="61">
        <v>0</v>
      </c>
      <c r="G13"/>
      <c r="H13"/>
      <c r="I13"/>
    </row>
    <row r="14" spans="2:9" x14ac:dyDescent="0.25">
      <c r="B14" s="59" t="s">
        <v>32</v>
      </c>
      <c r="C14" s="59">
        <v>30</v>
      </c>
      <c r="D14" s="51">
        <v>4972</v>
      </c>
      <c r="E14" s="51">
        <v>0</v>
      </c>
      <c r="F14" s="61">
        <v>0</v>
      </c>
      <c r="G14"/>
      <c r="H14"/>
      <c r="I14"/>
    </row>
    <row r="15" spans="2:9" x14ac:dyDescent="0.25">
      <c r="B15" s="2" t="s">
        <v>31</v>
      </c>
      <c r="C15" s="2">
        <v>30</v>
      </c>
      <c r="D15" s="51">
        <v>7230</v>
      </c>
      <c r="E15" s="51">
        <v>0</v>
      </c>
      <c r="F15" s="61">
        <v>0</v>
      </c>
      <c r="G15"/>
      <c r="H15"/>
      <c r="I15"/>
    </row>
    <row r="16" spans="2:9" x14ac:dyDescent="0.25">
      <c r="B16" s="59" t="s">
        <v>27</v>
      </c>
      <c r="C16" s="78">
        <v>30</v>
      </c>
      <c r="D16" s="63">
        <v>7345</v>
      </c>
      <c r="E16" s="51">
        <v>0</v>
      </c>
      <c r="F16" s="61">
        <v>0</v>
      </c>
      <c r="G16"/>
      <c r="H16"/>
      <c r="I16"/>
    </row>
    <row r="17" spans="2:9" x14ac:dyDescent="0.25">
      <c r="B17" s="2" t="s">
        <v>28</v>
      </c>
      <c r="C17" s="2">
        <v>15</v>
      </c>
      <c r="D17" s="51">
        <v>3279</v>
      </c>
      <c r="E17" s="51">
        <v>1432</v>
      </c>
      <c r="F17" s="61">
        <v>0</v>
      </c>
      <c r="G17"/>
      <c r="H17"/>
      <c r="I17"/>
    </row>
    <row r="18" spans="2:9" x14ac:dyDescent="0.25">
      <c r="B18" s="59" t="s">
        <v>29</v>
      </c>
      <c r="C18" s="59">
        <v>85</v>
      </c>
      <c r="D18" s="51">
        <v>11539</v>
      </c>
      <c r="E18" s="51">
        <v>14061</v>
      </c>
      <c r="F18" s="61">
        <v>0</v>
      </c>
      <c r="G18"/>
      <c r="H18"/>
      <c r="I18"/>
    </row>
  </sheetData>
  <mergeCells count="1">
    <mergeCell ref="D5:F5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XFD46"/>
  <sheetViews>
    <sheetView topLeftCell="A6" workbookViewId="0">
      <selection activeCell="M27" sqref="M27"/>
    </sheetView>
  </sheetViews>
  <sheetFormatPr defaultRowHeight="15" x14ac:dyDescent="0.25"/>
  <cols>
    <col min="1" max="1" width="19.28515625" customWidth="1"/>
    <col min="2" max="2" width="31.28515625" customWidth="1"/>
    <col min="3" max="3" width="9.7109375" customWidth="1"/>
    <col min="4" max="4" width="10" customWidth="1"/>
    <col min="5" max="5" width="9.7109375" customWidth="1"/>
    <col min="6" max="6" width="10" customWidth="1"/>
    <col min="7" max="7" width="9.7109375" customWidth="1"/>
    <col min="8" max="8" width="10" customWidth="1"/>
    <col min="9" max="9" width="9.7109375" customWidth="1"/>
    <col min="10" max="10" width="10" customWidth="1"/>
    <col min="11" max="11" width="9.7109375" customWidth="1"/>
    <col min="12" max="12" width="10" customWidth="1"/>
    <col min="13" max="13" width="9.7109375" customWidth="1"/>
    <col min="14" max="14" width="10" customWidth="1"/>
    <col min="15" max="15" width="9.7109375" customWidth="1"/>
    <col min="16" max="16" width="10" customWidth="1"/>
    <col min="17" max="17" width="9.7109375" customWidth="1"/>
    <col min="18" max="18" width="10" customWidth="1"/>
    <col min="19" max="19" width="9.7109375" customWidth="1"/>
    <col min="20" max="20" width="10" customWidth="1"/>
    <col min="21" max="21" width="9.7109375" customWidth="1"/>
    <col min="22" max="22" width="10" customWidth="1"/>
  </cols>
  <sheetData>
    <row r="4" spans="1:24" ht="45" x14ac:dyDescent="0.25">
      <c r="B4" s="1" t="s">
        <v>3</v>
      </c>
    </row>
    <row r="5" spans="1:24" x14ac:dyDescent="0.25">
      <c r="C5" s="82">
        <v>42339</v>
      </c>
      <c r="D5" s="83"/>
      <c r="E5" s="82">
        <v>42370</v>
      </c>
      <c r="F5" s="83"/>
      <c r="G5" s="82">
        <v>42401</v>
      </c>
      <c r="H5" s="83"/>
      <c r="I5" s="82">
        <v>42430</v>
      </c>
      <c r="J5" s="83"/>
      <c r="K5" s="82">
        <v>42461</v>
      </c>
      <c r="L5" s="83"/>
      <c r="M5" s="82">
        <v>42491</v>
      </c>
      <c r="N5" s="83"/>
      <c r="O5" s="82">
        <v>42522</v>
      </c>
      <c r="P5" s="83"/>
      <c r="Q5" s="82">
        <v>42552</v>
      </c>
      <c r="R5" s="83"/>
      <c r="S5" s="82">
        <v>42583</v>
      </c>
      <c r="T5" s="83"/>
      <c r="U5" s="82">
        <v>42614</v>
      </c>
      <c r="V5" s="83"/>
    </row>
    <row r="6" spans="1:24" x14ac:dyDescent="0.25">
      <c r="C6" s="3" t="s">
        <v>11</v>
      </c>
      <c r="D6" s="4" t="s">
        <v>12</v>
      </c>
      <c r="E6" s="3" t="s">
        <v>11</v>
      </c>
      <c r="F6" s="4" t="s">
        <v>12</v>
      </c>
      <c r="G6" s="3" t="s">
        <v>11</v>
      </c>
      <c r="H6" s="4" t="s">
        <v>12</v>
      </c>
      <c r="I6" s="3" t="s">
        <v>11</v>
      </c>
      <c r="J6" s="4" t="s">
        <v>12</v>
      </c>
      <c r="K6" s="3" t="s">
        <v>11</v>
      </c>
      <c r="L6" s="4" t="s">
        <v>12</v>
      </c>
      <c r="M6" s="3" t="s">
        <v>11</v>
      </c>
      <c r="N6" s="4" t="s">
        <v>12</v>
      </c>
      <c r="O6" s="3" t="s">
        <v>11</v>
      </c>
      <c r="P6" s="4" t="s">
        <v>12</v>
      </c>
      <c r="Q6" s="3" t="s">
        <v>11</v>
      </c>
      <c r="R6" s="4" t="s">
        <v>12</v>
      </c>
      <c r="S6" s="3" t="s">
        <v>11</v>
      </c>
      <c r="T6" s="4" t="s">
        <v>12</v>
      </c>
      <c r="U6" s="3" t="s">
        <v>11</v>
      </c>
      <c r="V6" s="4" t="s">
        <v>12</v>
      </c>
    </row>
    <row r="7" spans="1:24" x14ac:dyDescent="0.25">
      <c r="A7" s="55" t="s">
        <v>44</v>
      </c>
      <c r="B7" s="5">
        <v>11010347</v>
      </c>
      <c r="C7" s="7">
        <v>1</v>
      </c>
      <c r="D7" s="7">
        <v>2</v>
      </c>
      <c r="E7" s="7">
        <v>2</v>
      </c>
      <c r="F7" s="7">
        <v>45</v>
      </c>
      <c r="G7" s="7"/>
      <c r="H7" s="7"/>
      <c r="I7" s="7">
        <v>3</v>
      </c>
      <c r="J7" s="7">
        <v>32</v>
      </c>
      <c r="K7" s="7"/>
      <c r="L7" s="7"/>
      <c r="M7" s="7">
        <v>1</v>
      </c>
      <c r="N7" s="7">
        <v>10</v>
      </c>
      <c r="O7" s="7">
        <v>1</v>
      </c>
      <c r="P7" s="7">
        <v>8</v>
      </c>
      <c r="Q7" s="7">
        <v>1</v>
      </c>
      <c r="R7" s="7">
        <v>2</v>
      </c>
      <c r="S7" s="7">
        <v>1</v>
      </c>
      <c r="T7" s="7">
        <v>11</v>
      </c>
      <c r="U7" s="7">
        <v>1</v>
      </c>
      <c r="V7" s="7">
        <v>10</v>
      </c>
      <c r="W7">
        <f>C7+E7+G7+I7+K7+M7+O7+Q7+S7+U7</f>
        <v>11</v>
      </c>
      <c r="X7">
        <f>D7+F7+H7+J7+L7+N7+P7+R7+T7+V7</f>
        <v>120</v>
      </c>
    </row>
    <row r="8" spans="1:24" x14ac:dyDescent="0.25">
      <c r="A8" s="55" t="s">
        <v>44</v>
      </c>
      <c r="B8" s="5">
        <v>11010349</v>
      </c>
      <c r="C8" s="7">
        <v>4</v>
      </c>
      <c r="D8" s="7">
        <v>48</v>
      </c>
      <c r="E8" s="7">
        <v>6</v>
      </c>
      <c r="F8" s="7">
        <v>160</v>
      </c>
      <c r="G8" s="7">
        <v>8</v>
      </c>
      <c r="H8" s="7">
        <v>91</v>
      </c>
      <c r="I8" s="7">
        <v>8</v>
      </c>
      <c r="J8" s="7">
        <v>84</v>
      </c>
      <c r="K8" s="7">
        <v>12</v>
      </c>
      <c r="L8" s="7">
        <v>123</v>
      </c>
      <c r="M8" s="7">
        <v>5</v>
      </c>
      <c r="N8" s="7">
        <v>45</v>
      </c>
      <c r="O8" s="7">
        <v>9</v>
      </c>
      <c r="P8" s="7">
        <v>87</v>
      </c>
      <c r="Q8" s="7">
        <v>9</v>
      </c>
      <c r="R8" s="7">
        <v>84</v>
      </c>
      <c r="S8" s="7">
        <v>7</v>
      </c>
      <c r="T8" s="7">
        <v>73</v>
      </c>
      <c r="U8" s="7">
        <v>7</v>
      </c>
      <c r="V8" s="7">
        <v>64</v>
      </c>
      <c r="W8">
        <f t="shared" ref="W8:W30" si="0">C8+E8+G8+I8+K8+M8+O8+Q8+S8+U8</f>
        <v>75</v>
      </c>
      <c r="X8">
        <f t="shared" ref="X8:X30" si="1">D8+F8+H8+J8+L8+N8+P8+R8+T8+V8</f>
        <v>859</v>
      </c>
    </row>
    <row r="9" spans="1:24" x14ac:dyDescent="0.25">
      <c r="A9" s="55" t="s">
        <v>44</v>
      </c>
      <c r="B9" s="5">
        <v>11010350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>
        <f t="shared" si="0"/>
        <v>0</v>
      </c>
      <c r="X9">
        <f t="shared" si="1"/>
        <v>0</v>
      </c>
    </row>
    <row r="10" spans="1:24" x14ac:dyDescent="0.25">
      <c r="A10" s="55" t="s">
        <v>44</v>
      </c>
      <c r="B10" s="5">
        <v>11010351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>
        <f t="shared" si="0"/>
        <v>0</v>
      </c>
      <c r="X10">
        <f t="shared" si="1"/>
        <v>0</v>
      </c>
    </row>
    <row r="11" spans="1:24" x14ac:dyDescent="0.25">
      <c r="A11" s="55" t="s">
        <v>44</v>
      </c>
      <c r="B11" s="5">
        <v>11010352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>
        <f t="shared" si="0"/>
        <v>0</v>
      </c>
      <c r="X11">
        <f t="shared" si="1"/>
        <v>0</v>
      </c>
    </row>
    <row r="12" spans="1:24" x14ac:dyDescent="0.25">
      <c r="A12" s="55" t="s">
        <v>44</v>
      </c>
      <c r="B12" s="5">
        <v>11010353</v>
      </c>
      <c r="C12" s="7"/>
      <c r="D12" s="7"/>
      <c r="E12" s="7"/>
      <c r="F12" s="7"/>
      <c r="G12" s="7"/>
      <c r="H12" s="7"/>
      <c r="I12" s="7">
        <v>1</v>
      </c>
      <c r="J12" s="7">
        <v>10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>
        <f t="shared" si="0"/>
        <v>1</v>
      </c>
      <c r="X12">
        <f t="shared" si="1"/>
        <v>10</v>
      </c>
    </row>
    <row r="13" spans="1:24" x14ac:dyDescent="0.25">
      <c r="A13" s="55" t="s">
        <v>44</v>
      </c>
      <c r="B13" s="5">
        <v>11010354</v>
      </c>
      <c r="C13" s="7">
        <v>1</v>
      </c>
      <c r="D13" s="7">
        <v>15</v>
      </c>
      <c r="E13" s="7"/>
      <c r="F13" s="7"/>
      <c r="G13" s="7"/>
      <c r="H13" s="7"/>
      <c r="I13" s="7"/>
      <c r="J13" s="7"/>
      <c r="K13" s="7">
        <v>1</v>
      </c>
      <c r="L13" s="7">
        <v>11</v>
      </c>
      <c r="M13" s="7"/>
      <c r="N13" s="7"/>
      <c r="O13" s="7">
        <v>1</v>
      </c>
      <c r="P13" s="7">
        <v>11</v>
      </c>
      <c r="Q13" s="7">
        <v>3</v>
      </c>
      <c r="R13" s="7">
        <v>25</v>
      </c>
      <c r="S13" s="7">
        <v>1</v>
      </c>
      <c r="T13" s="7">
        <v>3</v>
      </c>
      <c r="U13" s="7"/>
      <c r="V13" s="7"/>
      <c r="W13">
        <f t="shared" si="0"/>
        <v>7</v>
      </c>
      <c r="X13">
        <f t="shared" si="1"/>
        <v>65</v>
      </c>
    </row>
    <row r="14" spans="1:24" x14ac:dyDescent="0.25">
      <c r="A14" s="55" t="s">
        <v>44</v>
      </c>
      <c r="B14" s="5">
        <v>11010355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>
        <f t="shared" si="0"/>
        <v>0</v>
      </c>
      <c r="X14">
        <f t="shared" si="1"/>
        <v>0</v>
      </c>
    </row>
    <row r="15" spans="1:24" x14ac:dyDescent="0.25">
      <c r="A15" s="55" t="s">
        <v>44</v>
      </c>
      <c r="B15" s="5">
        <v>11010356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>
        <f t="shared" si="0"/>
        <v>0</v>
      </c>
      <c r="X15">
        <f t="shared" si="1"/>
        <v>0</v>
      </c>
    </row>
    <row r="16" spans="1:24" s="70" customFormat="1" x14ac:dyDescent="0.25">
      <c r="A16" s="68">
        <f>SUM(C16:V16)</f>
        <v>1054</v>
      </c>
      <c r="B16" s="69"/>
      <c r="C16" s="24"/>
      <c r="D16" s="24">
        <f>SUM(D7:D15)</f>
        <v>65</v>
      </c>
      <c r="E16" s="24"/>
      <c r="F16" s="24">
        <f>SUM(F7:F15)</f>
        <v>205</v>
      </c>
      <c r="G16" s="24"/>
      <c r="H16" s="24">
        <f>SUM(H7:H15)</f>
        <v>91</v>
      </c>
      <c r="I16" s="24"/>
      <c r="J16" s="24">
        <f>SUM(J7:J15)</f>
        <v>126</v>
      </c>
      <c r="K16" s="24"/>
      <c r="L16" s="24">
        <f>SUM(L7:L15)</f>
        <v>134</v>
      </c>
      <c r="M16" s="24"/>
      <c r="N16" s="24">
        <f>SUM(N7:N15)</f>
        <v>55</v>
      </c>
      <c r="O16" s="24"/>
      <c r="P16" s="24">
        <f>SUM(P7:P15)</f>
        <v>106</v>
      </c>
      <c r="Q16" s="24"/>
      <c r="R16" s="24">
        <f>SUM(R7:R15)</f>
        <v>111</v>
      </c>
      <c r="S16" s="24"/>
      <c r="T16" s="24">
        <f>SUM(T7:T15)</f>
        <v>87</v>
      </c>
      <c r="U16" s="24"/>
      <c r="V16" s="24">
        <f>SUM(V7:V15)</f>
        <v>74</v>
      </c>
      <c r="X16" s="24"/>
    </row>
    <row r="17" spans="1:24 16384:16384" x14ac:dyDescent="0.25">
      <c r="A17" s="55"/>
      <c r="B17" s="5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</row>
    <row r="18" spans="1:24 16384:16384" x14ac:dyDescent="0.25">
      <c r="A18" s="56" t="s">
        <v>45</v>
      </c>
      <c r="B18" s="5">
        <v>11010357</v>
      </c>
      <c r="C18" s="7">
        <v>7</v>
      </c>
      <c r="D18" s="7">
        <v>217</v>
      </c>
      <c r="E18" s="7">
        <v>9</v>
      </c>
      <c r="F18" s="7">
        <v>259</v>
      </c>
      <c r="G18" s="7">
        <v>9</v>
      </c>
      <c r="H18" s="7">
        <v>232</v>
      </c>
      <c r="I18" s="7">
        <v>11</v>
      </c>
      <c r="J18" s="7">
        <v>231</v>
      </c>
      <c r="K18" s="7">
        <v>8</v>
      </c>
      <c r="L18" s="7">
        <v>189</v>
      </c>
      <c r="M18" s="7">
        <v>8</v>
      </c>
      <c r="N18" s="7">
        <v>208</v>
      </c>
      <c r="O18" s="7">
        <v>10</v>
      </c>
      <c r="P18" s="7">
        <v>182</v>
      </c>
      <c r="Q18" s="7">
        <v>8</v>
      </c>
      <c r="R18" s="7">
        <v>218</v>
      </c>
      <c r="S18" s="7">
        <v>8</v>
      </c>
      <c r="T18" s="7">
        <v>220</v>
      </c>
      <c r="U18" s="7">
        <v>9</v>
      </c>
      <c r="V18" s="7">
        <v>244</v>
      </c>
      <c r="W18">
        <f t="shared" si="0"/>
        <v>87</v>
      </c>
      <c r="X18">
        <f t="shared" si="1"/>
        <v>2200</v>
      </c>
    </row>
    <row r="19" spans="1:24 16384:16384" x14ac:dyDescent="0.25">
      <c r="A19" s="56" t="s">
        <v>45</v>
      </c>
      <c r="B19" s="5">
        <v>11010359</v>
      </c>
      <c r="C19" s="7">
        <v>72</v>
      </c>
      <c r="D19" s="7">
        <v>1848</v>
      </c>
      <c r="E19" s="7">
        <v>59</v>
      </c>
      <c r="F19" s="7">
        <v>1519</v>
      </c>
      <c r="G19" s="7">
        <v>59</v>
      </c>
      <c r="H19" s="7">
        <v>1518</v>
      </c>
      <c r="I19" s="7">
        <v>63</v>
      </c>
      <c r="J19" s="7">
        <v>1706</v>
      </c>
      <c r="K19" s="7">
        <v>67</v>
      </c>
      <c r="L19" s="7">
        <v>1502</v>
      </c>
      <c r="M19" s="7">
        <v>67</v>
      </c>
      <c r="N19" s="7">
        <v>1821</v>
      </c>
      <c r="O19" s="7">
        <v>67</v>
      </c>
      <c r="P19" s="7">
        <v>1665</v>
      </c>
      <c r="Q19" s="7">
        <v>64</v>
      </c>
      <c r="R19" s="7">
        <v>1755</v>
      </c>
      <c r="S19" s="7">
        <v>68</v>
      </c>
      <c r="T19" s="7">
        <v>1823</v>
      </c>
      <c r="U19" s="7">
        <v>67</v>
      </c>
      <c r="V19" s="7">
        <v>1899</v>
      </c>
      <c r="W19">
        <f t="shared" si="0"/>
        <v>653</v>
      </c>
      <c r="X19">
        <f t="shared" si="1"/>
        <v>17056</v>
      </c>
    </row>
    <row r="20" spans="1:24 16384:16384" x14ac:dyDescent="0.25">
      <c r="A20" s="56" t="s">
        <v>45</v>
      </c>
      <c r="B20" s="5">
        <v>11010360</v>
      </c>
      <c r="C20" s="7">
        <v>1</v>
      </c>
      <c r="D20" s="7">
        <v>31</v>
      </c>
      <c r="E20" s="7">
        <v>1</v>
      </c>
      <c r="F20" s="7">
        <v>14</v>
      </c>
      <c r="G20" s="7">
        <v>1</v>
      </c>
      <c r="H20" s="7">
        <v>29</v>
      </c>
      <c r="I20" s="7">
        <v>1</v>
      </c>
      <c r="J20" s="7">
        <v>31</v>
      </c>
      <c r="K20" s="7">
        <v>1</v>
      </c>
      <c r="L20" s="7">
        <v>30</v>
      </c>
      <c r="M20" s="7">
        <v>1</v>
      </c>
      <c r="N20" s="7">
        <v>31</v>
      </c>
      <c r="O20" s="7">
        <v>1</v>
      </c>
      <c r="P20" s="7">
        <v>30</v>
      </c>
      <c r="Q20" s="7">
        <v>1</v>
      </c>
      <c r="R20" s="7">
        <v>31</v>
      </c>
      <c r="S20" s="7">
        <v>1</v>
      </c>
      <c r="T20" s="7">
        <v>31</v>
      </c>
      <c r="U20" s="7">
        <v>1</v>
      </c>
      <c r="V20" s="7">
        <v>30</v>
      </c>
      <c r="W20">
        <f t="shared" si="0"/>
        <v>10</v>
      </c>
      <c r="X20">
        <f t="shared" si="1"/>
        <v>288</v>
      </c>
    </row>
    <row r="21" spans="1:24 16384:16384" x14ac:dyDescent="0.25">
      <c r="A21" s="56" t="s">
        <v>45</v>
      </c>
      <c r="B21" s="5">
        <v>11010361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>
        <f t="shared" si="0"/>
        <v>0</v>
      </c>
      <c r="X21">
        <f t="shared" si="1"/>
        <v>0</v>
      </c>
    </row>
    <row r="22" spans="1:24 16384:16384" x14ac:dyDescent="0.25">
      <c r="A22" s="56" t="s">
        <v>45</v>
      </c>
      <c r="B22" s="5">
        <v>11010362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>
        <f t="shared" si="0"/>
        <v>0</v>
      </c>
      <c r="X22">
        <f t="shared" si="1"/>
        <v>0</v>
      </c>
    </row>
    <row r="23" spans="1:24 16384:16384" x14ac:dyDescent="0.25">
      <c r="A23" s="56" t="s">
        <v>45</v>
      </c>
      <c r="B23" s="5">
        <v>11010363</v>
      </c>
      <c r="C23" s="7"/>
      <c r="D23" s="7"/>
      <c r="E23" s="7"/>
      <c r="F23" s="7"/>
      <c r="G23" s="7"/>
      <c r="H23" s="7"/>
      <c r="I23" s="7">
        <v>1</v>
      </c>
      <c r="J23" s="7">
        <v>10</v>
      </c>
      <c r="K23" s="7">
        <v>1</v>
      </c>
      <c r="L23" s="7">
        <v>11</v>
      </c>
      <c r="M23" s="7"/>
      <c r="N23" s="7"/>
      <c r="O23" s="7"/>
      <c r="P23" s="7"/>
      <c r="Q23" s="7"/>
      <c r="R23" s="7"/>
      <c r="S23" s="7"/>
      <c r="T23" s="7"/>
      <c r="U23" s="7"/>
      <c r="V23" s="7"/>
      <c r="W23">
        <f t="shared" si="0"/>
        <v>2</v>
      </c>
      <c r="X23">
        <f t="shared" si="1"/>
        <v>21</v>
      </c>
    </row>
    <row r="24" spans="1:24 16384:16384" x14ac:dyDescent="0.25">
      <c r="A24" s="56" t="s">
        <v>45</v>
      </c>
      <c r="B24" s="5">
        <v>11010364</v>
      </c>
      <c r="C24" s="7">
        <v>20</v>
      </c>
      <c r="D24" s="7">
        <v>577</v>
      </c>
      <c r="E24" s="7">
        <v>19</v>
      </c>
      <c r="F24" s="7">
        <v>520</v>
      </c>
      <c r="G24" s="7">
        <v>17</v>
      </c>
      <c r="H24" s="7">
        <v>493</v>
      </c>
      <c r="I24" s="7">
        <v>17</v>
      </c>
      <c r="J24" s="7">
        <v>505</v>
      </c>
      <c r="K24" s="7">
        <v>16</v>
      </c>
      <c r="L24" s="7">
        <v>445</v>
      </c>
      <c r="M24" s="7">
        <v>16</v>
      </c>
      <c r="N24" s="7">
        <v>496</v>
      </c>
      <c r="O24" s="7">
        <v>18</v>
      </c>
      <c r="P24" s="7">
        <v>505</v>
      </c>
      <c r="Q24" s="7">
        <v>26</v>
      </c>
      <c r="R24" s="7">
        <v>619</v>
      </c>
      <c r="S24" s="7">
        <v>22</v>
      </c>
      <c r="T24" s="7">
        <v>613</v>
      </c>
      <c r="U24" s="7">
        <v>19</v>
      </c>
      <c r="V24" s="7">
        <v>544</v>
      </c>
      <c r="W24">
        <f t="shared" si="0"/>
        <v>190</v>
      </c>
      <c r="X24">
        <f t="shared" si="1"/>
        <v>5317</v>
      </c>
    </row>
    <row r="25" spans="1:24 16384:16384" x14ac:dyDescent="0.25">
      <c r="A25" s="56" t="s">
        <v>45</v>
      </c>
      <c r="B25" s="5">
        <v>11010365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>
        <f t="shared" si="0"/>
        <v>0</v>
      </c>
      <c r="X25">
        <f t="shared" si="1"/>
        <v>0</v>
      </c>
    </row>
    <row r="26" spans="1:24 16384:16384" x14ac:dyDescent="0.25">
      <c r="A26" s="56" t="s">
        <v>45</v>
      </c>
      <c r="B26" s="5">
        <v>11010366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>
        <f t="shared" si="0"/>
        <v>0</v>
      </c>
      <c r="X26">
        <f t="shared" si="1"/>
        <v>0</v>
      </c>
    </row>
    <row r="27" spans="1:24 16384:16384" s="70" customFormat="1" x14ac:dyDescent="0.25">
      <c r="A27" s="68">
        <f>SUM(C27:V27)</f>
        <v>24882</v>
      </c>
      <c r="B27" s="69"/>
      <c r="C27" s="24"/>
      <c r="D27" s="24">
        <f>SUM(D18:D26)</f>
        <v>2673</v>
      </c>
      <c r="E27" s="24"/>
      <c r="F27" s="24">
        <f>SUM(F18:F26)</f>
        <v>2312</v>
      </c>
      <c r="G27" s="24"/>
      <c r="H27" s="24">
        <f>SUM(H18:H26)</f>
        <v>2272</v>
      </c>
      <c r="I27" s="24"/>
      <c r="J27" s="24">
        <f>SUM(J18:J26)</f>
        <v>2483</v>
      </c>
      <c r="K27" s="24"/>
      <c r="L27" s="24">
        <f>SUM(L18:L26)</f>
        <v>2177</v>
      </c>
      <c r="M27" s="24"/>
      <c r="N27" s="24">
        <f>SUM(N18:N26)</f>
        <v>2556</v>
      </c>
      <c r="O27" s="24"/>
      <c r="P27" s="24">
        <f>SUM(P18:P26)</f>
        <v>2382</v>
      </c>
      <c r="Q27" s="24"/>
      <c r="R27" s="24">
        <f>SUM(R18:R26)</f>
        <v>2623</v>
      </c>
      <c r="S27" s="24"/>
      <c r="T27" s="24">
        <f>SUM(T18:T26)</f>
        <v>2687</v>
      </c>
      <c r="U27" s="24"/>
      <c r="V27" s="24">
        <f>SUM(V18:V26)</f>
        <v>2717</v>
      </c>
      <c r="XFD27" s="24"/>
    </row>
    <row r="28" spans="1:24 16384:16384" x14ac:dyDescent="0.25">
      <c r="A28" s="56"/>
      <c r="B28" s="5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</row>
    <row r="29" spans="1:24 16384:16384" x14ac:dyDescent="0.25">
      <c r="A29" s="67">
        <v>191</v>
      </c>
      <c r="B29" s="6">
        <v>16010382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>
        <f t="shared" si="0"/>
        <v>0</v>
      </c>
      <c r="X29">
        <f t="shared" si="1"/>
        <v>0</v>
      </c>
    </row>
    <row r="30" spans="1:24 16384:16384" x14ac:dyDescent="0.25">
      <c r="A30" s="67">
        <v>191</v>
      </c>
      <c r="B30" s="6">
        <v>16010383</v>
      </c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>
        <f t="shared" si="0"/>
        <v>0</v>
      </c>
      <c r="X30">
        <f t="shared" si="1"/>
        <v>0</v>
      </c>
    </row>
    <row r="31" spans="1:24 16384:16384" s="70" customFormat="1" x14ac:dyDescent="0.25">
      <c r="A31" s="71"/>
      <c r="B31" s="69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</row>
    <row r="32" spans="1:24 16384:16384" x14ac:dyDescent="0.25">
      <c r="A32" s="67"/>
      <c r="B32" s="72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</row>
    <row r="33" spans="1:24" s="32" customFormat="1" x14ac:dyDescent="0.25">
      <c r="A33" s="52"/>
      <c r="B33" s="31" t="s">
        <v>17</v>
      </c>
      <c r="C33" s="41">
        <f>SUM(C7:C30)</f>
        <v>106</v>
      </c>
      <c r="D33" s="41">
        <f>SUM(D7:D30)</f>
        <v>5476</v>
      </c>
      <c r="E33" s="41">
        <f>SUM(E7:E30)</f>
        <v>96</v>
      </c>
      <c r="F33" s="41">
        <f>SUM(F7:F30)</f>
        <v>5034</v>
      </c>
      <c r="G33" s="41">
        <f>SUM(G8:G30)</f>
        <v>94</v>
      </c>
      <c r="H33" s="41">
        <f t="shared" ref="H33:V33" si="2">SUM(H7:H30)</f>
        <v>4726</v>
      </c>
      <c r="I33" s="41">
        <f t="shared" si="2"/>
        <v>105</v>
      </c>
      <c r="J33" s="41">
        <f t="shared" si="2"/>
        <v>5218</v>
      </c>
      <c r="K33" s="41">
        <f t="shared" si="2"/>
        <v>106</v>
      </c>
      <c r="L33" s="41">
        <f t="shared" si="2"/>
        <v>4622</v>
      </c>
      <c r="M33" s="41">
        <f t="shared" si="2"/>
        <v>98</v>
      </c>
      <c r="N33" s="41">
        <f t="shared" si="2"/>
        <v>5222</v>
      </c>
      <c r="O33" s="41">
        <f t="shared" si="2"/>
        <v>107</v>
      </c>
      <c r="P33" s="41">
        <f t="shared" si="2"/>
        <v>4976</v>
      </c>
      <c r="Q33" s="41">
        <f t="shared" si="2"/>
        <v>112</v>
      </c>
      <c r="R33" s="41">
        <f t="shared" si="2"/>
        <v>5468</v>
      </c>
      <c r="S33" s="41">
        <f t="shared" si="2"/>
        <v>108</v>
      </c>
      <c r="T33" s="41">
        <f t="shared" si="2"/>
        <v>5548</v>
      </c>
      <c r="U33" s="41">
        <f t="shared" si="2"/>
        <v>104</v>
      </c>
      <c r="V33" s="41">
        <f t="shared" si="2"/>
        <v>5582</v>
      </c>
    </row>
    <row r="35" spans="1:24" x14ac:dyDescent="0.25">
      <c r="C35">
        <f>C33</f>
        <v>106</v>
      </c>
      <c r="E35">
        <f t="shared" ref="E35:U35" si="3">E33</f>
        <v>96</v>
      </c>
      <c r="G35">
        <f t="shared" si="3"/>
        <v>94</v>
      </c>
      <c r="I35">
        <f t="shared" si="3"/>
        <v>105</v>
      </c>
      <c r="K35">
        <f t="shared" si="3"/>
        <v>106</v>
      </c>
      <c r="M35">
        <f t="shared" si="3"/>
        <v>98</v>
      </c>
      <c r="O35">
        <f t="shared" si="3"/>
        <v>107</v>
      </c>
      <c r="Q35">
        <f t="shared" si="3"/>
        <v>112</v>
      </c>
      <c r="S35">
        <f t="shared" si="3"/>
        <v>108</v>
      </c>
      <c r="U35">
        <f t="shared" si="3"/>
        <v>104</v>
      </c>
      <c r="W35">
        <v>104</v>
      </c>
    </row>
    <row r="37" spans="1:24" x14ac:dyDescent="0.25">
      <c r="D37">
        <f>D33</f>
        <v>5476</v>
      </c>
      <c r="F37">
        <f t="shared" ref="F37:V37" si="4">F33</f>
        <v>5034</v>
      </c>
      <c r="H37">
        <f t="shared" si="4"/>
        <v>4726</v>
      </c>
      <c r="J37">
        <f t="shared" si="4"/>
        <v>5218</v>
      </c>
      <c r="L37">
        <f t="shared" si="4"/>
        <v>4622</v>
      </c>
      <c r="N37">
        <f t="shared" si="4"/>
        <v>5222</v>
      </c>
      <c r="P37">
        <f t="shared" si="4"/>
        <v>4976</v>
      </c>
      <c r="R37">
        <f t="shared" si="4"/>
        <v>5468</v>
      </c>
      <c r="T37">
        <f t="shared" si="4"/>
        <v>5548</v>
      </c>
      <c r="V37">
        <f t="shared" si="4"/>
        <v>5582</v>
      </c>
      <c r="X37">
        <v>2594</v>
      </c>
    </row>
    <row r="41" spans="1:24" x14ac:dyDescent="0.25">
      <c r="C41" s="42">
        <v>42339</v>
      </c>
      <c r="D41" s="42">
        <v>42370</v>
      </c>
      <c r="E41" s="42">
        <v>42401</v>
      </c>
      <c r="F41" s="42">
        <v>42430</v>
      </c>
      <c r="G41" s="42">
        <v>42461</v>
      </c>
      <c r="H41" s="42">
        <v>42491</v>
      </c>
      <c r="I41" s="42">
        <v>42522</v>
      </c>
      <c r="J41" s="42">
        <v>42552</v>
      </c>
      <c r="K41" s="42">
        <v>42583</v>
      </c>
      <c r="L41" s="42">
        <v>42614</v>
      </c>
    </row>
    <row r="42" spans="1:24" ht="45" x14ac:dyDescent="0.25">
      <c r="B42" s="1" t="s">
        <v>3</v>
      </c>
      <c r="C42">
        <f>C35</f>
        <v>106</v>
      </c>
      <c r="D42">
        <f>E35</f>
        <v>96</v>
      </c>
      <c r="E42">
        <f>G35</f>
        <v>94</v>
      </c>
      <c r="F42">
        <f>I35</f>
        <v>105</v>
      </c>
      <c r="G42">
        <f>K35</f>
        <v>106</v>
      </c>
      <c r="H42">
        <f>M35</f>
        <v>98</v>
      </c>
      <c r="I42">
        <f>O35</f>
        <v>107</v>
      </c>
      <c r="J42">
        <f>Q35</f>
        <v>112</v>
      </c>
      <c r="K42">
        <f>S35</f>
        <v>108</v>
      </c>
      <c r="L42">
        <f>U35</f>
        <v>104</v>
      </c>
    </row>
    <row r="43" spans="1:24" x14ac:dyDescent="0.25">
      <c r="C43">
        <v>2738</v>
      </c>
      <c r="D43">
        <v>2517</v>
      </c>
      <c r="E43">
        <v>2363</v>
      </c>
      <c r="F43">
        <v>2609</v>
      </c>
      <c r="G43">
        <v>2311</v>
      </c>
      <c r="H43">
        <v>2611</v>
      </c>
      <c r="I43">
        <v>2488</v>
      </c>
      <c r="J43">
        <v>2734</v>
      </c>
      <c r="K43">
        <v>2774</v>
      </c>
      <c r="L43">
        <v>2791</v>
      </c>
    </row>
    <row r="45" spans="1:24" x14ac:dyDescent="0.25">
      <c r="C45" s="42">
        <v>42339</v>
      </c>
      <c r="D45" s="42">
        <v>42370</v>
      </c>
      <c r="E45" s="42">
        <v>42401</v>
      </c>
      <c r="F45" s="42">
        <v>42430</v>
      </c>
      <c r="G45" s="42">
        <v>42461</v>
      </c>
      <c r="H45" s="42">
        <v>42491</v>
      </c>
      <c r="I45" s="42">
        <v>42522</v>
      </c>
      <c r="J45" s="42">
        <v>42552</v>
      </c>
      <c r="K45" s="42">
        <v>42583</v>
      </c>
      <c r="L45" s="42">
        <v>42614</v>
      </c>
    </row>
    <row r="46" spans="1:24" ht="45" x14ac:dyDescent="0.25">
      <c r="B46" s="1" t="s">
        <v>3</v>
      </c>
      <c r="C46">
        <f>D37</f>
        <v>5476</v>
      </c>
      <c r="D46">
        <f>F37</f>
        <v>5034</v>
      </c>
      <c r="E46">
        <f>H37</f>
        <v>4726</v>
      </c>
      <c r="F46">
        <f>J37</f>
        <v>5218</v>
      </c>
      <c r="G46">
        <f>L37</f>
        <v>4622</v>
      </c>
      <c r="H46">
        <f>N37</f>
        <v>5222</v>
      </c>
      <c r="I46">
        <f>P37</f>
        <v>4976</v>
      </c>
      <c r="J46">
        <f>R37</f>
        <v>5468</v>
      </c>
      <c r="K46">
        <f>T37</f>
        <v>5548</v>
      </c>
      <c r="L46">
        <f>V37</f>
        <v>5582</v>
      </c>
    </row>
  </sheetData>
  <mergeCells count="10">
    <mergeCell ref="O5:P5"/>
    <mergeCell ref="Q5:R5"/>
    <mergeCell ref="S5:T5"/>
    <mergeCell ref="U5:V5"/>
    <mergeCell ref="C5:D5"/>
    <mergeCell ref="E5:F5"/>
    <mergeCell ref="G5:H5"/>
    <mergeCell ref="I5:J5"/>
    <mergeCell ref="K5:L5"/>
    <mergeCell ref="M5:N5"/>
  </mergeCells>
  <pageMargins left="0.7" right="0.7" top="0.75" bottom="0.75" header="0.3" footer="0.3"/>
  <pageSetup paperSize="9" orientation="portrait" horizontalDpi="4294967294" r:id="rId1"/>
  <ignoredErrors>
    <ignoredError sqref="G33" formula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40"/>
  <sheetViews>
    <sheetView topLeftCell="A7" workbookViewId="0">
      <selection activeCell="A27" sqref="A27:XFD27"/>
    </sheetView>
  </sheetViews>
  <sheetFormatPr defaultRowHeight="15" x14ac:dyDescent="0.25"/>
  <cols>
    <col min="1" max="1" width="30.28515625" customWidth="1"/>
    <col min="2" max="2" width="21.85546875" customWidth="1"/>
    <col min="3" max="3" width="9" customWidth="1"/>
    <col min="4" max="4" width="9.28515625" customWidth="1"/>
    <col min="5" max="5" width="8.7109375" customWidth="1"/>
    <col min="6" max="6" width="9.140625" customWidth="1"/>
    <col min="7" max="7" width="8.85546875" customWidth="1"/>
    <col min="8" max="8" width="9.5703125" customWidth="1"/>
    <col min="9" max="9" width="8.85546875" customWidth="1"/>
    <col min="10" max="10" width="9.42578125" customWidth="1"/>
    <col min="11" max="11" width="8.7109375" customWidth="1"/>
    <col min="12" max="12" width="9.7109375" customWidth="1"/>
    <col min="13" max="13" width="8.85546875" customWidth="1"/>
    <col min="14" max="14" width="9.42578125" customWidth="1"/>
    <col min="15" max="15" width="8.5703125" customWidth="1"/>
    <col min="17" max="17" width="8.7109375" customWidth="1"/>
    <col min="19" max="19" width="8.85546875" customWidth="1"/>
    <col min="21" max="21" width="8.5703125" customWidth="1"/>
  </cols>
  <sheetData>
    <row r="2" spans="1:24" ht="23.25" customHeight="1" x14ac:dyDescent="0.25"/>
    <row r="3" spans="1:24" ht="30" customHeight="1" x14ac:dyDescent="0.25"/>
    <row r="4" spans="1:24" ht="68.25" customHeight="1" x14ac:dyDescent="0.25">
      <c r="B4" s="9" t="s">
        <v>4</v>
      </c>
    </row>
    <row r="5" spans="1:24" x14ac:dyDescent="0.25">
      <c r="C5" s="84">
        <v>42339</v>
      </c>
      <c r="D5" s="85"/>
      <c r="E5" s="84">
        <v>42370</v>
      </c>
      <c r="F5" s="85"/>
      <c r="G5" s="84">
        <v>42401</v>
      </c>
      <c r="H5" s="85"/>
      <c r="I5" s="84">
        <v>42430</v>
      </c>
      <c r="J5" s="85"/>
      <c r="K5" s="84">
        <v>42461</v>
      </c>
      <c r="L5" s="85"/>
      <c r="M5" s="84">
        <v>42491</v>
      </c>
      <c r="N5" s="85"/>
      <c r="O5" s="84">
        <v>42522</v>
      </c>
      <c r="P5" s="85"/>
      <c r="Q5" s="84">
        <v>42552</v>
      </c>
      <c r="R5" s="85"/>
      <c r="S5" s="84">
        <v>42583</v>
      </c>
      <c r="T5" s="85"/>
      <c r="U5" s="84">
        <v>42614</v>
      </c>
      <c r="V5" s="85"/>
    </row>
    <row r="6" spans="1:24" x14ac:dyDescent="0.25">
      <c r="C6" s="33" t="s">
        <v>11</v>
      </c>
      <c r="D6" s="34" t="s">
        <v>12</v>
      </c>
      <c r="E6" s="33" t="s">
        <v>11</v>
      </c>
      <c r="F6" s="34" t="s">
        <v>12</v>
      </c>
      <c r="G6" s="33" t="s">
        <v>11</v>
      </c>
      <c r="H6" s="34" t="s">
        <v>12</v>
      </c>
      <c r="I6" s="33" t="s">
        <v>11</v>
      </c>
      <c r="J6" s="34" t="s">
        <v>12</v>
      </c>
      <c r="K6" s="33" t="s">
        <v>11</v>
      </c>
      <c r="L6" s="34" t="s">
        <v>12</v>
      </c>
      <c r="M6" s="33" t="s">
        <v>11</v>
      </c>
      <c r="N6" s="34" t="s">
        <v>12</v>
      </c>
      <c r="O6" s="33" t="s">
        <v>11</v>
      </c>
      <c r="P6" s="34" t="s">
        <v>12</v>
      </c>
      <c r="Q6" s="33" t="s">
        <v>11</v>
      </c>
      <c r="R6" s="34" t="s">
        <v>12</v>
      </c>
      <c r="S6" s="33" t="s">
        <v>11</v>
      </c>
      <c r="T6" s="34" t="s">
        <v>12</v>
      </c>
      <c r="U6" s="33" t="s">
        <v>11</v>
      </c>
      <c r="V6" s="34" t="s">
        <v>12</v>
      </c>
    </row>
    <row r="7" spans="1:24" x14ac:dyDescent="0.25">
      <c r="A7" s="55" t="s">
        <v>44</v>
      </c>
      <c r="B7" s="12">
        <v>11010347</v>
      </c>
      <c r="C7" s="7">
        <v>7</v>
      </c>
      <c r="D7" s="7">
        <v>146</v>
      </c>
      <c r="E7" s="7">
        <v>5</v>
      </c>
      <c r="F7" s="7">
        <v>114</v>
      </c>
      <c r="G7" s="7">
        <v>11</v>
      </c>
      <c r="H7" s="7">
        <v>242</v>
      </c>
      <c r="I7" s="7">
        <v>11</v>
      </c>
      <c r="J7" s="7">
        <v>229</v>
      </c>
      <c r="K7" s="7">
        <v>9</v>
      </c>
      <c r="L7" s="7">
        <v>143</v>
      </c>
      <c r="M7" s="7">
        <v>14</v>
      </c>
      <c r="N7" s="7">
        <v>284</v>
      </c>
      <c r="O7" s="7">
        <v>11</v>
      </c>
      <c r="P7" s="7">
        <v>230</v>
      </c>
      <c r="Q7" s="7">
        <v>6</v>
      </c>
      <c r="R7" s="7">
        <v>139</v>
      </c>
      <c r="S7" s="7">
        <v>7</v>
      </c>
      <c r="T7" s="7">
        <v>127</v>
      </c>
      <c r="U7" s="7">
        <v>10</v>
      </c>
      <c r="V7" s="7">
        <v>194</v>
      </c>
      <c r="W7">
        <f>C7+E7+G7+I7+K7+M7+O7+Q7+S7+U7</f>
        <v>91</v>
      </c>
      <c r="X7">
        <f>D7+F7+H7+J7+L7+N7+P7+R7+T7+V7</f>
        <v>1848</v>
      </c>
    </row>
    <row r="8" spans="1:24" x14ac:dyDescent="0.25">
      <c r="A8" s="55" t="s">
        <v>44</v>
      </c>
      <c r="B8" s="5">
        <v>11010349</v>
      </c>
      <c r="C8" s="7">
        <v>40</v>
      </c>
      <c r="D8" s="7">
        <v>831</v>
      </c>
      <c r="E8" s="7">
        <v>41</v>
      </c>
      <c r="F8" s="7">
        <v>884</v>
      </c>
      <c r="G8" s="7">
        <v>47</v>
      </c>
      <c r="H8" s="7">
        <v>1021</v>
      </c>
      <c r="I8" s="7">
        <v>43</v>
      </c>
      <c r="J8" s="7">
        <v>944</v>
      </c>
      <c r="K8" s="7">
        <v>40</v>
      </c>
      <c r="L8" s="7">
        <v>941</v>
      </c>
      <c r="M8" s="7">
        <v>49</v>
      </c>
      <c r="N8" s="7">
        <v>1061</v>
      </c>
      <c r="O8" s="7">
        <v>51</v>
      </c>
      <c r="P8" s="7">
        <v>1152</v>
      </c>
      <c r="Q8" s="7">
        <v>41</v>
      </c>
      <c r="R8" s="7">
        <v>921</v>
      </c>
      <c r="S8" s="7">
        <v>49</v>
      </c>
      <c r="T8" s="7">
        <v>1129</v>
      </c>
      <c r="U8" s="7">
        <v>41</v>
      </c>
      <c r="V8" s="7">
        <v>947</v>
      </c>
      <c r="W8">
        <f t="shared" ref="W8:X30" si="0">C8+E8+G8+I8+K8+M8+O8+Q8+S8+U8</f>
        <v>442</v>
      </c>
      <c r="X8">
        <f t="shared" si="0"/>
        <v>9831</v>
      </c>
    </row>
    <row r="9" spans="1:24" x14ac:dyDescent="0.25">
      <c r="A9" s="55" t="s">
        <v>44</v>
      </c>
      <c r="B9" s="5">
        <v>11010350</v>
      </c>
      <c r="C9" s="7"/>
      <c r="D9" s="7"/>
      <c r="E9" s="7">
        <v>2</v>
      </c>
      <c r="F9" s="7">
        <v>55</v>
      </c>
      <c r="G9" s="7">
        <v>1</v>
      </c>
      <c r="H9" s="7">
        <v>14</v>
      </c>
      <c r="I9" s="7"/>
      <c r="J9" s="7"/>
      <c r="K9" s="7">
        <v>3</v>
      </c>
      <c r="L9" s="7">
        <v>70</v>
      </c>
      <c r="M9" s="7"/>
      <c r="N9" s="7"/>
      <c r="O9" s="7">
        <v>2</v>
      </c>
      <c r="P9" s="7">
        <v>21</v>
      </c>
      <c r="Q9" s="7">
        <v>7</v>
      </c>
      <c r="R9" s="7">
        <v>156</v>
      </c>
      <c r="S9" s="7">
        <v>1</v>
      </c>
      <c r="T9" s="7">
        <v>26</v>
      </c>
      <c r="U9" s="7">
        <v>4</v>
      </c>
      <c r="V9" s="7">
        <v>88</v>
      </c>
      <c r="W9">
        <f t="shared" si="0"/>
        <v>20</v>
      </c>
      <c r="X9">
        <f t="shared" si="0"/>
        <v>430</v>
      </c>
    </row>
    <row r="10" spans="1:24" x14ac:dyDescent="0.25">
      <c r="A10" s="55" t="s">
        <v>44</v>
      </c>
      <c r="B10" s="5">
        <v>11010351</v>
      </c>
      <c r="C10" s="7"/>
      <c r="D10" s="7"/>
      <c r="E10" s="7"/>
      <c r="F10" s="7"/>
      <c r="G10" s="7"/>
      <c r="H10" s="7"/>
      <c r="I10" s="7">
        <v>1</v>
      </c>
      <c r="J10" s="7">
        <v>21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>
        <f t="shared" si="0"/>
        <v>1</v>
      </c>
      <c r="X10">
        <f t="shared" si="0"/>
        <v>21</v>
      </c>
    </row>
    <row r="11" spans="1:24" x14ac:dyDescent="0.25">
      <c r="A11" s="55" t="s">
        <v>44</v>
      </c>
      <c r="B11" s="5">
        <v>11010352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>
        <f t="shared" si="0"/>
        <v>0</v>
      </c>
      <c r="X11">
        <f t="shared" si="0"/>
        <v>0</v>
      </c>
    </row>
    <row r="12" spans="1:24" x14ac:dyDescent="0.25">
      <c r="A12" s="55" t="s">
        <v>44</v>
      </c>
      <c r="B12" s="5">
        <v>11010353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>
        <v>1</v>
      </c>
      <c r="V12" s="7">
        <v>12</v>
      </c>
      <c r="W12">
        <f t="shared" si="0"/>
        <v>1</v>
      </c>
      <c r="X12">
        <f t="shared" si="0"/>
        <v>12</v>
      </c>
    </row>
    <row r="13" spans="1:24" x14ac:dyDescent="0.25">
      <c r="A13" s="55" t="s">
        <v>44</v>
      </c>
      <c r="B13" s="5">
        <v>11010354</v>
      </c>
      <c r="C13" s="7">
        <v>2</v>
      </c>
      <c r="D13" s="7">
        <v>48</v>
      </c>
      <c r="E13" s="7">
        <v>4</v>
      </c>
      <c r="F13" s="7">
        <v>68</v>
      </c>
      <c r="G13" s="7">
        <v>5</v>
      </c>
      <c r="H13" s="7">
        <v>96</v>
      </c>
      <c r="I13" s="7">
        <v>4</v>
      </c>
      <c r="J13" s="7">
        <v>74</v>
      </c>
      <c r="K13" s="7">
        <v>3</v>
      </c>
      <c r="L13" s="7">
        <v>72</v>
      </c>
      <c r="M13" s="7">
        <v>4</v>
      </c>
      <c r="N13" s="7">
        <v>82</v>
      </c>
      <c r="O13" s="7">
        <v>2</v>
      </c>
      <c r="P13" s="7">
        <v>50</v>
      </c>
      <c r="Q13" s="7">
        <v>5</v>
      </c>
      <c r="R13" s="7">
        <v>115</v>
      </c>
      <c r="S13" s="7">
        <v>3</v>
      </c>
      <c r="T13" s="7">
        <v>68</v>
      </c>
      <c r="U13" s="7">
        <v>5</v>
      </c>
      <c r="V13" s="7">
        <v>120</v>
      </c>
      <c r="W13">
        <f t="shared" si="0"/>
        <v>37</v>
      </c>
      <c r="X13">
        <f t="shared" si="0"/>
        <v>793</v>
      </c>
    </row>
    <row r="14" spans="1:24" x14ac:dyDescent="0.25">
      <c r="A14" s="55" t="s">
        <v>44</v>
      </c>
      <c r="B14" s="5">
        <v>11010355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>
        <f t="shared" si="0"/>
        <v>0</v>
      </c>
      <c r="X14">
        <f t="shared" si="0"/>
        <v>0</v>
      </c>
    </row>
    <row r="15" spans="1:24" x14ac:dyDescent="0.25">
      <c r="A15" s="55" t="s">
        <v>44</v>
      </c>
      <c r="B15" s="5">
        <v>11010356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>
        <f t="shared" si="0"/>
        <v>0</v>
      </c>
      <c r="X15">
        <f t="shared" si="0"/>
        <v>0</v>
      </c>
    </row>
    <row r="16" spans="1:24" s="70" customFormat="1" x14ac:dyDescent="0.25">
      <c r="A16" s="68">
        <f>SUM(C16:V16)</f>
        <v>12935</v>
      </c>
      <c r="B16" s="69"/>
      <c r="C16" s="24"/>
      <c r="D16" s="24">
        <f>SUM(D7:D15)</f>
        <v>1025</v>
      </c>
      <c r="E16" s="24"/>
      <c r="F16" s="24">
        <f>SUM(F7:F15)</f>
        <v>1121</v>
      </c>
      <c r="G16" s="24"/>
      <c r="H16" s="24">
        <f>SUM(H7:H15)</f>
        <v>1373</v>
      </c>
      <c r="I16" s="24"/>
      <c r="J16" s="24">
        <f>SUM(J7:J15)</f>
        <v>1268</v>
      </c>
      <c r="K16" s="24"/>
      <c r="L16" s="24">
        <f>SUM(L7:L15)</f>
        <v>1226</v>
      </c>
      <c r="M16" s="24"/>
      <c r="N16" s="24">
        <f>SUM(N7:N15)</f>
        <v>1427</v>
      </c>
      <c r="O16" s="24"/>
      <c r="P16" s="24">
        <f>SUM(P7:P15)</f>
        <v>1453</v>
      </c>
      <c r="Q16" s="24"/>
      <c r="R16" s="24">
        <f>SUM(R7:R15)</f>
        <v>1331</v>
      </c>
      <c r="S16" s="24"/>
      <c r="T16" s="24">
        <f>SUM(T7:T15)</f>
        <v>1350</v>
      </c>
      <c r="U16" s="24"/>
      <c r="V16" s="24">
        <f>SUM(V7:V15)</f>
        <v>1361</v>
      </c>
      <c r="X16" s="24"/>
    </row>
    <row r="17" spans="1:24 16384:16384" x14ac:dyDescent="0.25">
      <c r="A17" s="55"/>
      <c r="B17" s="5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</row>
    <row r="18" spans="1:24 16384:16384" x14ac:dyDescent="0.25">
      <c r="A18" s="56" t="s">
        <v>45</v>
      </c>
      <c r="B18" s="5">
        <v>11010357</v>
      </c>
      <c r="C18" s="7">
        <v>28</v>
      </c>
      <c r="D18" s="7">
        <v>684</v>
      </c>
      <c r="E18" s="7">
        <v>25</v>
      </c>
      <c r="F18" s="7">
        <v>653</v>
      </c>
      <c r="G18" s="7">
        <v>29</v>
      </c>
      <c r="H18" s="7">
        <v>628</v>
      </c>
      <c r="I18" s="7">
        <v>27</v>
      </c>
      <c r="J18" s="7">
        <v>687</v>
      </c>
      <c r="K18" s="7">
        <v>26</v>
      </c>
      <c r="L18" s="7">
        <v>690</v>
      </c>
      <c r="M18" s="7">
        <v>27</v>
      </c>
      <c r="N18" s="7">
        <v>666</v>
      </c>
      <c r="O18" s="7">
        <v>31</v>
      </c>
      <c r="P18" s="7">
        <v>797</v>
      </c>
      <c r="Q18" s="7">
        <v>34</v>
      </c>
      <c r="R18" s="7">
        <v>824</v>
      </c>
      <c r="S18" s="7">
        <v>30</v>
      </c>
      <c r="T18" s="7">
        <v>836</v>
      </c>
      <c r="U18" s="7">
        <v>30</v>
      </c>
      <c r="V18" s="7">
        <v>806</v>
      </c>
      <c r="W18">
        <f t="shared" si="0"/>
        <v>287</v>
      </c>
      <c r="X18">
        <f t="shared" si="0"/>
        <v>7271</v>
      </c>
    </row>
    <row r="19" spans="1:24 16384:16384" x14ac:dyDescent="0.25">
      <c r="A19" s="56" t="s">
        <v>45</v>
      </c>
      <c r="B19" s="5">
        <v>11010359</v>
      </c>
      <c r="C19" s="7">
        <v>157</v>
      </c>
      <c r="D19" s="7">
        <v>3871</v>
      </c>
      <c r="E19" s="7">
        <v>148</v>
      </c>
      <c r="F19" s="7">
        <v>3873</v>
      </c>
      <c r="G19" s="7">
        <v>164</v>
      </c>
      <c r="H19" s="7">
        <v>3977</v>
      </c>
      <c r="I19" s="7">
        <v>173</v>
      </c>
      <c r="J19" s="7">
        <v>4379</v>
      </c>
      <c r="K19" s="7">
        <v>169</v>
      </c>
      <c r="L19" s="7">
        <v>3918</v>
      </c>
      <c r="M19" s="7">
        <v>159</v>
      </c>
      <c r="N19" s="7">
        <v>3927</v>
      </c>
      <c r="O19" s="7">
        <v>173</v>
      </c>
      <c r="P19" s="7">
        <v>3948</v>
      </c>
      <c r="Q19" s="7">
        <v>160</v>
      </c>
      <c r="R19" s="7">
        <v>3838</v>
      </c>
      <c r="S19" s="7">
        <v>162</v>
      </c>
      <c r="T19" s="7">
        <v>4055</v>
      </c>
      <c r="U19" s="7">
        <v>165</v>
      </c>
      <c r="V19" s="7">
        <v>4022</v>
      </c>
      <c r="W19">
        <f t="shared" si="0"/>
        <v>1630</v>
      </c>
      <c r="X19">
        <f t="shared" si="0"/>
        <v>39808</v>
      </c>
    </row>
    <row r="20" spans="1:24 16384:16384" x14ac:dyDescent="0.25">
      <c r="A20" s="56" t="s">
        <v>45</v>
      </c>
      <c r="B20" s="5">
        <v>11010360</v>
      </c>
      <c r="C20" s="7">
        <v>2</v>
      </c>
      <c r="D20" s="7">
        <v>40</v>
      </c>
      <c r="E20" s="7">
        <v>3</v>
      </c>
      <c r="F20" s="7">
        <v>73</v>
      </c>
      <c r="G20" s="7">
        <v>3</v>
      </c>
      <c r="H20" s="7">
        <v>87</v>
      </c>
      <c r="I20" s="7">
        <v>3</v>
      </c>
      <c r="J20" s="7">
        <v>70</v>
      </c>
      <c r="K20" s="7">
        <v>4</v>
      </c>
      <c r="L20" s="7">
        <v>73</v>
      </c>
      <c r="M20" s="7">
        <v>3</v>
      </c>
      <c r="N20" s="7">
        <v>81</v>
      </c>
      <c r="O20" s="7">
        <v>2</v>
      </c>
      <c r="P20" s="7">
        <v>52</v>
      </c>
      <c r="Q20" s="7">
        <v>6</v>
      </c>
      <c r="R20" s="7">
        <v>59</v>
      </c>
      <c r="S20" s="7">
        <v>5</v>
      </c>
      <c r="T20" s="7">
        <v>68</v>
      </c>
      <c r="U20" s="7">
        <v>4</v>
      </c>
      <c r="V20" s="7">
        <v>40</v>
      </c>
      <c r="W20">
        <f t="shared" si="0"/>
        <v>35</v>
      </c>
      <c r="X20">
        <f t="shared" si="0"/>
        <v>643</v>
      </c>
    </row>
    <row r="21" spans="1:24 16384:16384" x14ac:dyDescent="0.25">
      <c r="A21" s="56" t="s">
        <v>45</v>
      </c>
      <c r="B21" s="5">
        <v>11010361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>
        <f t="shared" si="0"/>
        <v>0</v>
      </c>
      <c r="X21">
        <f t="shared" si="0"/>
        <v>0</v>
      </c>
    </row>
    <row r="22" spans="1:24 16384:16384" x14ac:dyDescent="0.25">
      <c r="A22" s="56" t="s">
        <v>45</v>
      </c>
      <c r="B22" s="5">
        <v>11010362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>
        <f t="shared" si="0"/>
        <v>0</v>
      </c>
      <c r="X22">
        <f t="shared" si="0"/>
        <v>0</v>
      </c>
    </row>
    <row r="23" spans="1:24 16384:16384" x14ac:dyDescent="0.25">
      <c r="A23" s="56" t="s">
        <v>45</v>
      </c>
      <c r="B23" s="5">
        <v>11010363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>
        <f t="shared" si="0"/>
        <v>0</v>
      </c>
      <c r="X23">
        <f t="shared" si="0"/>
        <v>0</v>
      </c>
    </row>
    <row r="24" spans="1:24 16384:16384" x14ac:dyDescent="0.25">
      <c r="A24" s="56" t="s">
        <v>45</v>
      </c>
      <c r="B24" s="5">
        <v>11010364</v>
      </c>
      <c r="C24" s="7">
        <v>18</v>
      </c>
      <c r="D24" s="7">
        <v>478</v>
      </c>
      <c r="E24" s="7">
        <v>16</v>
      </c>
      <c r="F24" s="7">
        <v>376</v>
      </c>
      <c r="G24" s="7">
        <v>14</v>
      </c>
      <c r="H24" s="7">
        <v>344</v>
      </c>
      <c r="I24" s="7">
        <v>14</v>
      </c>
      <c r="J24" s="7">
        <v>406</v>
      </c>
      <c r="K24" s="7">
        <v>17</v>
      </c>
      <c r="L24" s="7">
        <v>389</v>
      </c>
      <c r="M24" s="7">
        <v>15</v>
      </c>
      <c r="N24" s="7">
        <v>389</v>
      </c>
      <c r="O24" s="7">
        <v>14</v>
      </c>
      <c r="P24" s="7">
        <v>362</v>
      </c>
      <c r="Q24" s="7">
        <v>16</v>
      </c>
      <c r="R24" s="7">
        <v>420</v>
      </c>
      <c r="S24" s="7">
        <v>15</v>
      </c>
      <c r="T24" s="7">
        <v>324</v>
      </c>
      <c r="U24" s="7">
        <v>16</v>
      </c>
      <c r="V24" s="7">
        <v>380</v>
      </c>
      <c r="W24">
        <f t="shared" si="0"/>
        <v>155</v>
      </c>
      <c r="X24">
        <f t="shared" si="0"/>
        <v>3868</v>
      </c>
    </row>
    <row r="25" spans="1:24 16384:16384" x14ac:dyDescent="0.25">
      <c r="A25" s="56" t="s">
        <v>45</v>
      </c>
      <c r="B25" s="5">
        <v>11010365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>
        <f t="shared" si="0"/>
        <v>0</v>
      </c>
      <c r="X25">
        <f t="shared" si="0"/>
        <v>0</v>
      </c>
    </row>
    <row r="26" spans="1:24 16384:16384" x14ac:dyDescent="0.25">
      <c r="A26" s="56" t="s">
        <v>45</v>
      </c>
      <c r="B26" s="5">
        <v>11010366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>
        <f t="shared" si="0"/>
        <v>0</v>
      </c>
      <c r="X26">
        <f t="shared" si="0"/>
        <v>0</v>
      </c>
    </row>
    <row r="27" spans="1:24 16384:16384" s="70" customFormat="1" x14ac:dyDescent="0.25">
      <c r="A27" s="68">
        <f>SUM(C27:V27)</f>
        <v>51590</v>
      </c>
      <c r="B27" s="69"/>
      <c r="C27" s="24"/>
      <c r="D27" s="24">
        <f>SUM(D18:D26)</f>
        <v>5073</v>
      </c>
      <c r="E27" s="24"/>
      <c r="F27" s="24">
        <f>SUM(F18:F26)</f>
        <v>4975</v>
      </c>
      <c r="G27" s="24"/>
      <c r="H27" s="24">
        <f>SUM(H18:H26)</f>
        <v>5036</v>
      </c>
      <c r="I27" s="24"/>
      <c r="J27" s="24">
        <f>SUM(J18:J26)</f>
        <v>5542</v>
      </c>
      <c r="K27" s="24"/>
      <c r="L27" s="24">
        <f>SUM(L18:L26)</f>
        <v>5070</v>
      </c>
      <c r="M27" s="24"/>
      <c r="N27" s="24">
        <f>SUM(N18:N26)</f>
        <v>5063</v>
      </c>
      <c r="O27" s="24"/>
      <c r="P27" s="24">
        <f>SUM(P18:P26)</f>
        <v>5159</v>
      </c>
      <c r="Q27" s="24"/>
      <c r="R27" s="24">
        <f>SUM(R18:R26)</f>
        <v>5141</v>
      </c>
      <c r="S27" s="24"/>
      <c r="T27" s="24">
        <f>SUM(T18:T26)</f>
        <v>5283</v>
      </c>
      <c r="U27" s="24"/>
      <c r="V27" s="24">
        <f>SUM(V18:V26)</f>
        <v>5248</v>
      </c>
      <c r="XFD27" s="24"/>
    </row>
    <row r="28" spans="1:24 16384:16384" x14ac:dyDescent="0.25">
      <c r="A28" s="56"/>
      <c r="B28" s="5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</row>
    <row r="29" spans="1:24 16384:16384" x14ac:dyDescent="0.25">
      <c r="A29" s="67">
        <v>191</v>
      </c>
      <c r="B29" s="6">
        <v>16010382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>
        <f t="shared" si="0"/>
        <v>0</v>
      </c>
      <c r="X29">
        <f t="shared" si="0"/>
        <v>0</v>
      </c>
    </row>
    <row r="30" spans="1:24 16384:16384" x14ac:dyDescent="0.25">
      <c r="A30" s="67">
        <v>191</v>
      </c>
      <c r="B30" s="6">
        <v>16010383</v>
      </c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>
        <f t="shared" si="0"/>
        <v>0</v>
      </c>
      <c r="X30">
        <f t="shared" si="0"/>
        <v>0</v>
      </c>
    </row>
    <row r="31" spans="1:24 16384:16384" x14ac:dyDescent="0.25">
      <c r="A31" s="71"/>
      <c r="B31" s="6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</row>
    <row r="32" spans="1:24 16384:16384" x14ac:dyDescent="0.25">
      <c r="A32" s="67"/>
      <c r="B32" s="6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</row>
    <row r="33" spans="1:22" x14ac:dyDescent="0.25">
      <c r="A33" s="52"/>
      <c r="B33" s="31" t="s">
        <v>17</v>
      </c>
      <c r="C33" s="7">
        <f t="shared" ref="C33:V33" si="1">SUM(C7:C30)</f>
        <v>254</v>
      </c>
      <c r="D33" s="7">
        <f t="shared" si="1"/>
        <v>12196</v>
      </c>
      <c r="E33" s="7">
        <f t="shared" si="1"/>
        <v>244</v>
      </c>
      <c r="F33" s="7">
        <f t="shared" si="1"/>
        <v>12192</v>
      </c>
      <c r="G33" s="7">
        <f t="shared" si="1"/>
        <v>274</v>
      </c>
      <c r="H33" s="7">
        <f t="shared" si="1"/>
        <v>12818</v>
      </c>
      <c r="I33" s="7">
        <f t="shared" si="1"/>
        <v>276</v>
      </c>
      <c r="J33" s="7">
        <f t="shared" si="1"/>
        <v>13620</v>
      </c>
      <c r="K33" s="7">
        <f t="shared" si="1"/>
        <v>271</v>
      </c>
      <c r="L33" s="7">
        <f t="shared" si="1"/>
        <v>12592</v>
      </c>
      <c r="M33" s="7">
        <f t="shared" si="1"/>
        <v>271</v>
      </c>
      <c r="N33" s="7">
        <f t="shared" si="1"/>
        <v>12980</v>
      </c>
      <c r="O33" s="7">
        <f t="shared" si="1"/>
        <v>286</v>
      </c>
      <c r="P33" s="7">
        <f t="shared" si="1"/>
        <v>13224</v>
      </c>
      <c r="Q33" s="7">
        <f t="shared" si="1"/>
        <v>275</v>
      </c>
      <c r="R33" s="7">
        <f t="shared" si="1"/>
        <v>12944</v>
      </c>
      <c r="S33" s="7">
        <f t="shared" si="1"/>
        <v>272</v>
      </c>
      <c r="T33" s="7">
        <f t="shared" si="1"/>
        <v>13266</v>
      </c>
      <c r="U33" s="7">
        <f t="shared" si="1"/>
        <v>276</v>
      </c>
      <c r="V33" s="7">
        <f t="shared" si="1"/>
        <v>13218</v>
      </c>
    </row>
    <row r="37" spans="1:22" ht="21" customHeight="1" x14ac:dyDescent="0.25"/>
    <row r="38" spans="1:22" x14ac:dyDescent="0.25">
      <c r="C38" s="42">
        <v>42339</v>
      </c>
      <c r="D38" s="42">
        <v>42370</v>
      </c>
      <c r="E38" s="42">
        <v>42401</v>
      </c>
      <c r="F38" s="42">
        <v>42430</v>
      </c>
      <c r="G38" s="42">
        <v>42461</v>
      </c>
      <c r="H38" s="42">
        <v>42491</v>
      </c>
      <c r="I38" s="42">
        <v>42522</v>
      </c>
      <c r="J38" s="42">
        <v>42552</v>
      </c>
      <c r="K38" s="42">
        <v>42583</v>
      </c>
      <c r="L38" s="42">
        <v>42614</v>
      </c>
    </row>
    <row r="39" spans="1:22" ht="60" x14ac:dyDescent="0.25">
      <c r="B39" s="9" t="s">
        <v>4</v>
      </c>
      <c r="C39">
        <f>C33</f>
        <v>254</v>
      </c>
      <c r="D39">
        <f>E33</f>
        <v>244</v>
      </c>
      <c r="E39">
        <f>G33</f>
        <v>274</v>
      </c>
      <c r="F39">
        <f>I33</f>
        <v>276</v>
      </c>
      <c r="G39">
        <f>K33</f>
        <v>271</v>
      </c>
      <c r="H39">
        <f>M33</f>
        <v>271</v>
      </c>
      <c r="I39">
        <f>O33</f>
        <v>286</v>
      </c>
      <c r="J39">
        <f>Q33</f>
        <v>275</v>
      </c>
      <c r="K39">
        <f>S33</f>
        <v>272</v>
      </c>
      <c r="L39">
        <f>U33</f>
        <v>276</v>
      </c>
    </row>
    <row r="40" spans="1:22" ht="60" x14ac:dyDescent="0.25">
      <c r="B40" s="9" t="s">
        <v>4</v>
      </c>
      <c r="C40">
        <f>D33</f>
        <v>12196</v>
      </c>
      <c r="D40">
        <f>F33</f>
        <v>12192</v>
      </c>
      <c r="E40">
        <f>H33</f>
        <v>12818</v>
      </c>
      <c r="F40">
        <f>J33</f>
        <v>13620</v>
      </c>
      <c r="G40">
        <f>L33</f>
        <v>12592</v>
      </c>
      <c r="H40">
        <f>N33</f>
        <v>12980</v>
      </c>
      <c r="I40">
        <f>P33</f>
        <v>13224</v>
      </c>
      <c r="J40">
        <v>2734</v>
      </c>
      <c r="K40">
        <f>R33</f>
        <v>12944</v>
      </c>
      <c r="L40">
        <f>T33</f>
        <v>13266</v>
      </c>
    </row>
  </sheetData>
  <mergeCells count="10">
    <mergeCell ref="O5:P5"/>
    <mergeCell ref="Q5:R5"/>
    <mergeCell ref="S5:T5"/>
    <mergeCell ref="U5:V5"/>
    <mergeCell ref="C5:D5"/>
    <mergeCell ref="E5:F5"/>
    <mergeCell ref="G5:H5"/>
    <mergeCell ref="I5:J5"/>
    <mergeCell ref="K5:L5"/>
    <mergeCell ref="M5:N5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FD44"/>
  <sheetViews>
    <sheetView topLeftCell="A13" workbookViewId="0">
      <selection activeCell="A29" sqref="A29:XFD29"/>
    </sheetView>
  </sheetViews>
  <sheetFormatPr defaultRowHeight="15" x14ac:dyDescent="0.25"/>
  <cols>
    <col min="1" max="1" width="14.28515625" customWidth="1"/>
    <col min="2" max="2" width="26.5703125" customWidth="1"/>
    <col min="3" max="3" width="8.7109375" customWidth="1"/>
    <col min="4" max="4" width="7.140625" customWidth="1"/>
    <col min="5" max="6" width="9.42578125" customWidth="1"/>
    <col min="7" max="7" width="9.5703125" customWidth="1"/>
    <col min="8" max="8" width="10.85546875" customWidth="1"/>
    <col min="9" max="9" width="8" customWidth="1"/>
    <col min="10" max="10" width="9.42578125" customWidth="1"/>
    <col min="11" max="11" width="9.28515625" customWidth="1"/>
    <col min="12" max="12" width="9.85546875" customWidth="1"/>
    <col min="13" max="13" width="8.42578125" customWidth="1"/>
    <col min="14" max="14" width="9.7109375" customWidth="1"/>
    <col min="15" max="15" width="8.5703125" customWidth="1"/>
    <col min="16" max="16" width="9.140625" customWidth="1"/>
    <col min="17" max="17" width="8.28515625" customWidth="1"/>
    <col min="18" max="18" width="9.85546875" customWidth="1"/>
    <col min="19" max="19" width="8.7109375" customWidth="1"/>
    <col min="20" max="20" width="8.140625" customWidth="1"/>
  </cols>
  <sheetData>
    <row r="3" spans="1:24" x14ac:dyDescent="0.25">
      <c r="E3" t="s">
        <v>13</v>
      </c>
    </row>
    <row r="6" spans="1:24" ht="51.75" x14ac:dyDescent="0.25">
      <c r="B6" s="13" t="s">
        <v>0</v>
      </c>
      <c r="C6" s="1"/>
      <c r="D6" s="1"/>
    </row>
    <row r="7" spans="1:24" x14ac:dyDescent="0.25">
      <c r="C7" s="84">
        <v>42339</v>
      </c>
      <c r="D7" s="85"/>
      <c r="E7" s="84">
        <v>42370</v>
      </c>
      <c r="F7" s="85"/>
      <c r="G7" s="84">
        <v>42401</v>
      </c>
      <c r="H7" s="85"/>
      <c r="I7" s="84">
        <v>42430</v>
      </c>
      <c r="J7" s="86"/>
      <c r="K7" s="20">
        <v>42461</v>
      </c>
      <c r="L7" s="21"/>
      <c r="M7" s="87">
        <v>42491</v>
      </c>
      <c r="N7" s="85"/>
      <c r="O7" s="84">
        <v>42522</v>
      </c>
      <c r="P7" s="85"/>
      <c r="Q7" s="84">
        <v>42552</v>
      </c>
      <c r="R7" s="85"/>
      <c r="S7" s="84">
        <v>42583</v>
      </c>
      <c r="T7" s="85"/>
      <c r="U7" s="84">
        <v>42614</v>
      </c>
      <c r="V7" s="85"/>
    </row>
    <row r="8" spans="1:24" x14ac:dyDescent="0.25">
      <c r="C8" s="10" t="s">
        <v>11</v>
      </c>
      <c r="D8" s="11" t="s">
        <v>12</v>
      </c>
      <c r="E8" s="10" t="s">
        <v>11</v>
      </c>
      <c r="F8" s="11" t="s">
        <v>12</v>
      </c>
      <c r="G8" s="10" t="s">
        <v>11</v>
      </c>
      <c r="H8" s="11" t="s">
        <v>12</v>
      </c>
      <c r="I8" s="10" t="s">
        <v>11</v>
      </c>
      <c r="J8" s="11" t="s">
        <v>12</v>
      </c>
      <c r="K8" s="18" t="s">
        <v>11</v>
      </c>
      <c r="L8" s="19" t="s">
        <v>12</v>
      </c>
      <c r="M8" s="10" t="s">
        <v>11</v>
      </c>
      <c r="N8" s="11" t="s">
        <v>12</v>
      </c>
      <c r="O8" s="10" t="s">
        <v>11</v>
      </c>
      <c r="P8" s="11" t="s">
        <v>12</v>
      </c>
      <c r="Q8" s="10" t="s">
        <v>11</v>
      </c>
      <c r="R8" s="11" t="s">
        <v>12</v>
      </c>
      <c r="S8" s="10" t="s">
        <v>11</v>
      </c>
      <c r="T8" s="11" t="s">
        <v>12</v>
      </c>
      <c r="U8" s="10" t="s">
        <v>11</v>
      </c>
      <c r="V8" s="11" t="s">
        <v>12</v>
      </c>
    </row>
    <row r="9" spans="1:24" x14ac:dyDescent="0.25">
      <c r="A9" s="55" t="s">
        <v>44</v>
      </c>
      <c r="B9" s="12">
        <v>11010347</v>
      </c>
      <c r="C9" s="7">
        <v>4</v>
      </c>
      <c r="D9" s="7">
        <v>59</v>
      </c>
      <c r="E9" s="7">
        <v>3</v>
      </c>
      <c r="F9" s="7">
        <v>45</v>
      </c>
      <c r="G9" s="7">
        <v>6</v>
      </c>
      <c r="H9" s="7">
        <v>58</v>
      </c>
      <c r="I9" s="7">
        <v>7</v>
      </c>
      <c r="J9" s="7">
        <v>47</v>
      </c>
      <c r="K9" s="7">
        <v>5</v>
      </c>
      <c r="L9" s="7">
        <v>26</v>
      </c>
      <c r="M9" s="7">
        <v>10</v>
      </c>
      <c r="N9" s="7">
        <v>73</v>
      </c>
      <c r="O9" s="7">
        <v>4</v>
      </c>
      <c r="P9" s="7">
        <v>19</v>
      </c>
      <c r="Q9" s="7">
        <v>3</v>
      </c>
      <c r="R9" s="7">
        <v>24</v>
      </c>
      <c r="S9" s="7">
        <v>7</v>
      </c>
      <c r="T9" s="7">
        <v>44</v>
      </c>
      <c r="U9" s="7">
        <v>12</v>
      </c>
      <c r="V9" s="7">
        <v>73</v>
      </c>
      <c r="W9">
        <f>C9+E9+G9+I9+K9+M9+O9+Q9+S9+U9</f>
        <v>61</v>
      </c>
      <c r="X9">
        <f>D9+F9+H9+J9+L9+N9+P9+R9+T9+V9</f>
        <v>468</v>
      </c>
    </row>
    <row r="10" spans="1:24" x14ac:dyDescent="0.25">
      <c r="A10" s="55" t="s">
        <v>44</v>
      </c>
      <c r="B10" s="5">
        <v>11010349</v>
      </c>
      <c r="C10" s="7">
        <v>35</v>
      </c>
      <c r="D10" s="7">
        <v>481</v>
      </c>
      <c r="E10" s="7">
        <v>31</v>
      </c>
      <c r="F10" s="7">
        <v>459</v>
      </c>
      <c r="G10" s="7">
        <v>40</v>
      </c>
      <c r="H10" s="7">
        <v>416</v>
      </c>
      <c r="I10" s="7">
        <v>47</v>
      </c>
      <c r="J10" s="7">
        <v>334</v>
      </c>
      <c r="K10" s="7">
        <v>34</v>
      </c>
      <c r="L10" s="7">
        <v>218</v>
      </c>
      <c r="M10" s="7">
        <v>48</v>
      </c>
      <c r="N10" s="7">
        <v>324</v>
      </c>
      <c r="O10" s="7">
        <v>53</v>
      </c>
      <c r="P10" s="7">
        <v>360</v>
      </c>
      <c r="Q10" s="7">
        <v>55</v>
      </c>
      <c r="R10" s="7">
        <v>342</v>
      </c>
      <c r="S10" s="7">
        <v>73</v>
      </c>
      <c r="T10" s="7">
        <v>456</v>
      </c>
      <c r="U10" s="7">
        <v>66</v>
      </c>
      <c r="V10" s="7">
        <v>413</v>
      </c>
      <c r="W10">
        <f t="shared" ref="W10:X33" si="0">C10+E10+G10+I10+K10+M10+O10+Q10+S10+U10</f>
        <v>482</v>
      </c>
      <c r="X10">
        <f t="shared" si="0"/>
        <v>3803</v>
      </c>
    </row>
    <row r="11" spans="1:24" x14ac:dyDescent="0.25">
      <c r="A11" s="55" t="s">
        <v>44</v>
      </c>
      <c r="B11" s="5">
        <v>11010350</v>
      </c>
      <c r="C11" s="7"/>
      <c r="D11" s="7"/>
      <c r="E11" s="7"/>
      <c r="F11" s="7"/>
      <c r="G11" s="7">
        <v>2</v>
      </c>
      <c r="H11" s="7">
        <v>13</v>
      </c>
      <c r="I11" s="7"/>
      <c r="J11" s="7"/>
      <c r="K11" s="7"/>
      <c r="L11" s="7"/>
      <c r="M11" s="7">
        <v>1</v>
      </c>
      <c r="N11" s="7">
        <v>6</v>
      </c>
      <c r="O11" s="7"/>
      <c r="P11" s="7"/>
      <c r="Q11" s="7"/>
      <c r="R11" s="7"/>
      <c r="S11" s="7"/>
      <c r="T11" s="7"/>
      <c r="U11" s="7"/>
      <c r="V11" s="7"/>
      <c r="W11">
        <f t="shared" si="0"/>
        <v>3</v>
      </c>
      <c r="X11">
        <f t="shared" si="0"/>
        <v>19</v>
      </c>
    </row>
    <row r="12" spans="1:24" x14ac:dyDescent="0.25">
      <c r="A12" s="55" t="s">
        <v>44</v>
      </c>
      <c r="B12" s="5">
        <v>11010351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>
        <f t="shared" si="0"/>
        <v>0</v>
      </c>
      <c r="X12">
        <f t="shared" si="0"/>
        <v>0</v>
      </c>
    </row>
    <row r="13" spans="1:24" x14ac:dyDescent="0.25">
      <c r="A13" s="55" t="s">
        <v>44</v>
      </c>
      <c r="B13" s="5">
        <v>11010352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>
        <f t="shared" si="0"/>
        <v>0</v>
      </c>
      <c r="X13">
        <f t="shared" si="0"/>
        <v>0</v>
      </c>
    </row>
    <row r="14" spans="1:24" x14ac:dyDescent="0.25">
      <c r="A14" s="55" t="s">
        <v>44</v>
      </c>
      <c r="B14" s="5">
        <v>11010353</v>
      </c>
      <c r="C14" s="7">
        <v>1</v>
      </c>
      <c r="D14" s="7">
        <v>15</v>
      </c>
      <c r="E14" s="7"/>
      <c r="F14" s="7"/>
      <c r="G14" s="7"/>
      <c r="H14" s="7"/>
      <c r="I14" s="7"/>
      <c r="J14" s="7"/>
      <c r="K14" s="7">
        <v>1</v>
      </c>
      <c r="L14" s="7">
        <v>6</v>
      </c>
      <c r="M14" s="7"/>
      <c r="N14" s="7"/>
      <c r="O14" s="7"/>
      <c r="P14" s="7"/>
      <c r="Q14" s="7"/>
      <c r="R14" s="7"/>
      <c r="S14" s="7">
        <v>1</v>
      </c>
      <c r="T14" s="7">
        <v>7</v>
      </c>
      <c r="U14" s="7"/>
      <c r="V14" s="7"/>
      <c r="W14">
        <f t="shared" si="0"/>
        <v>3</v>
      </c>
      <c r="X14">
        <f t="shared" si="0"/>
        <v>28</v>
      </c>
    </row>
    <row r="15" spans="1:24" x14ac:dyDescent="0.25">
      <c r="A15" s="55" t="s">
        <v>44</v>
      </c>
      <c r="B15" s="5">
        <v>11010354</v>
      </c>
      <c r="C15" s="7">
        <v>4</v>
      </c>
      <c r="D15" s="7">
        <v>62</v>
      </c>
      <c r="E15" s="7">
        <v>1</v>
      </c>
      <c r="F15" s="7">
        <v>16</v>
      </c>
      <c r="G15" s="7">
        <v>3</v>
      </c>
      <c r="H15" s="7">
        <v>17</v>
      </c>
      <c r="I15" s="7">
        <v>3</v>
      </c>
      <c r="J15" s="7">
        <v>23</v>
      </c>
      <c r="K15" s="7">
        <v>2</v>
      </c>
      <c r="L15" s="7">
        <v>22</v>
      </c>
      <c r="M15" s="7">
        <v>4</v>
      </c>
      <c r="N15" s="7">
        <v>25</v>
      </c>
      <c r="O15" s="7">
        <v>4</v>
      </c>
      <c r="P15" s="7">
        <v>26</v>
      </c>
      <c r="Q15" s="7">
        <v>4</v>
      </c>
      <c r="R15" s="7">
        <v>26</v>
      </c>
      <c r="S15" s="7">
        <v>7</v>
      </c>
      <c r="T15" s="7">
        <v>41</v>
      </c>
      <c r="U15" s="7">
        <v>5</v>
      </c>
      <c r="V15" s="7">
        <v>30</v>
      </c>
      <c r="W15">
        <f t="shared" si="0"/>
        <v>37</v>
      </c>
      <c r="X15">
        <f t="shared" si="0"/>
        <v>288</v>
      </c>
    </row>
    <row r="16" spans="1:24" x14ac:dyDescent="0.25">
      <c r="A16" s="55" t="s">
        <v>44</v>
      </c>
      <c r="B16" s="5">
        <v>11010355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>
        <f t="shared" si="0"/>
        <v>0</v>
      </c>
      <c r="X16">
        <f t="shared" si="0"/>
        <v>0</v>
      </c>
    </row>
    <row r="17" spans="1:24 16384:16384" x14ac:dyDescent="0.25">
      <c r="A17" s="55" t="s">
        <v>44</v>
      </c>
      <c r="B17" s="5">
        <v>11010356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>
        <f t="shared" si="0"/>
        <v>0</v>
      </c>
      <c r="X17">
        <f t="shared" si="0"/>
        <v>0</v>
      </c>
    </row>
    <row r="18" spans="1:24 16384:16384" s="70" customFormat="1" x14ac:dyDescent="0.25">
      <c r="A18" s="68">
        <f>SUM(C18:V18)</f>
        <v>4606</v>
      </c>
      <c r="B18" s="69"/>
      <c r="C18" s="24"/>
      <c r="D18" s="24">
        <f>SUM(D9:D17)</f>
        <v>617</v>
      </c>
      <c r="E18" s="24"/>
      <c r="F18" s="24">
        <f>SUM(F9:F17)</f>
        <v>520</v>
      </c>
      <c r="G18" s="24"/>
      <c r="H18" s="24">
        <f>SUM(H9:H17)</f>
        <v>504</v>
      </c>
      <c r="I18" s="24"/>
      <c r="J18" s="24">
        <f>SUM(J9:J17)</f>
        <v>404</v>
      </c>
      <c r="K18" s="24"/>
      <c r="L18" s="24">
        <f>SUM(L9:L17)</f>
        <v>272</v>
      </c>
      <c r="M18" s="24"/>
      <c r="N18" s="24">
        <f>SUM(N9:N17)</f>
        <v>428</v>
      </c>
      <c r="O18" s="24"/>
      <c r="P18" s="24">
        <f>SUM(P9:P17)</f>
        <v>405</v>
      </c>
      <c r="Q18" s="24"/>
      <c r="R18" s="24">
        <f>SUM(R9:R17)</f>
        <v>392</v>
      </c>
      <c r="S18" s="24"/>
      <c r="T18" s="24">
        <f>SUM(T9:T17)</f>
        <v>548</v>
      </c>
      <c r="U18" s="24"/>
      <c r="V18" s="24">
        <f>SUM(V9:V17)</f>
        <v>516</v>
      </c>
      <c r="X18" s="24"/>
    </row>
    <row r="19" spans="1:24 16384:16384" x14ac:dyDescent="0.25">
      <c r="A19" s="55"/>
      <c r="B19" s="5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4 16384:16384" ht="25.5" x14ac:dyDescent="0.25">
      <c r="A20" s="56" t="s">
        <v>45</v>
      </c>
      <c r="B20" s="5">
        <v>11010357</v>
      </c>
      <c r="C20" s="7">
        <v>22</v>
      </c>
      <c r="D20" s="7">
        <v>599</v>
      </c>
      <c r="E20" s="7">
        <v>18</v>
      </c>
      <c r="F20" s="7">
        <v>467</v>
      </c>
      <c r="G20" s="7">
        <v>24</v>
      </c>
      <c r="H20" s="7">
        <v>566</v>
      </c>
      <c r="I20" s="7">
        <v>27</v>
      </c>
      <c r="J20" s="7">
        <v>666</v>
      </c>
      <c r="K20" s="7">
        <v>28</v>
      </c>
      <c r="L20" s="7">
        <v>631</v>
      </c>
      <c r="M20" s="7">
        <v>29</v>
      </c>
      <c r="N20" s="7">
        <v>713</v>
      </c>
      <c r="O20" s="7">
        <v>27</v>
      </c>
      <c r="P20" s="7">
        <v>731</v>
      </c>
      <c r="Q20" s="7">
        <v>26</v>
      </c>
      <c r="R20" s="7">
        <v>711</v>
      </c>
      <c r="S20" s="7">
        <v>31</v>
      </c>
      <c r="T20" s="7">
        <v>679</v>
      </c>
      <c r="U20" s="7">
        <v>34</v>
      </c>
      <c r="V20" s="7">
        <v>789</v>
      </c>
      <c r="W20">
        <f t="shared" si="0"/>
        <v>266</v>
      </c>
      <c r="X20">
        <f t="shared" si="0"/>
        <v>6552</v>
      </c>
    </row>
    <row r="21" spans="1:24 16384:16384" ht="25.5" x14ac:dyDescent="0.25">
      <c r="A21" s="56" t="s">
        <v>45</v>
      </c>
      <c r="B21" s="5">
        <v>11010359</v>
      </c>
      <c r="C21" s="7">
        <v>219</v>
      </c>
      <c r="D21" s="7">
        <v>5382</v>
      </c>
      <c r="E21" s="7">
        <v>201</v>
      </c>
      <c r="F21" s="7">
        <v>5253</v>
      </c>
      <c r="G21" s="7">
        <v>203</v>
      </c>
      <c r="H21" s="7">
        <v>5046</v>
      </c>
      <c r="I21" s="7">
        <v>221</v>
      </c>
      <c r="J21" s="7">
        <v>5600</v>
      </c>
      <c r="K21" s="7">
        <v>219</v>
      </c>
      <c r="L21" s="7">
        <v>5367</v>
      </c>
      <c r="M21" s="7">
        <v>215</v>
      </c>
      <c r="N21" s="7">
        <v>5506</v>
      </c>
      <c r="O21" s="7">
        <v>238</v>
      </c>
      <c r="P21" s="7">
        <v>5694</v>
      </c>
      <c r="Q21" s="7">
        <v>249</v>
      </c>
      <c r="R21" s="7">
        <v>6122</v>
      </c>
      <c r="S21" s="7">
        <v>271</v>
      </c>
      <c r="T21" s="7">
        <v>6510</v>
      </c>
      <c r="U21" s="7">
        <v>278</v>
      </c>
      <c r="V21" s="7">
        <v>6251</v>
      </c>
      <c r="W21">
        <f t="shared" si="0"/>
        <v>2314</v>
      </c>
      <c r="X21">
        <f t="shared" si="0"/>
        <v>56731</v>
      </c>
    </row>
    <row r="22" spans="1:24 16384:16384" ht="25.5" x14ac:dyDescent="0.25">
      <c r="A22" s="56" t="s">
        <v>45</v>
      </c>
      <c r="B22" s="5">
        <v>11010360</v>
      </c>
      <c r="C22" s="7"/>
      <c r="D22" s="7"/>
      <c r="E22" s="7"/>
      <c r="F22" s="7"/>
      <c r="G22" s="7">
        <v>2</v>
      </c>
      <c r="H22" s="7">
        <v>16</v>
      </c>
      <c r="I22" s="7">
        <v>1</v>
      </c>
      <c r="J22" s="7">
        <v>30</v>
      </c>
      <c r="K22" s="7"/>
      <c r="L22" s="7"/>
      <c r="M22" s="7">
        <v>1</v>
      </c>
      <c r="N22" s="7">
        <v>14</v>
      </c>
      <c r="O22" s="7"/>
      <c r="P22" s="7"/>
      <c r="Q22" s="7">
        <v>1</v>
      </c>
      <c r="R22" s="7">
        <v>12</v>
      </c>
      <c r="S22" s="7"/>
      <c r="T22" s="7"/>
      <c r="U22" s="7"/>
      <c r="V22" s="7"/>
      <c r="W22">
        <f t="shared" si="0"/>
        <v>5</v>
      </c>
      <c r="X22">
        <f t="shared" si="0"/>
        <v>72</v>
      </c>
    </row>
    <row r="23" spans="1:24 16384:16384" ht="25.5" x14ac:dyDescent="0.25">
      <c r="A23" s="56" t="s">
        <v>45</v>
      </c>
      <c r="B23" s="5">
        <v>11010361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>
        <f t="shared" si="0"/>
        <v>0</v>
      </c>
      <c r="X23">
        <f t="shared" si="0"/>
        <v>0</v>
      </c>
    </row>
    <row r="24" spans="1:24 16384:16384" ht="25.5" x14ac:dyDescent="0.25">
      <c r="A24" s="56" t="s">
        <v>45</v>
      </c>
      <c r="B24" s="5">
        <v>11010362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>
        <f t="shared" si="0"/>
        <v>0</v>
      </c>
      <c r="X24">
        <f t="shared" si="0"/>
        <v>0</v>
      </c>
    </row>
    <row r="25" spans="1:24 16384:16384" ht="25.5" x14ac:dyDescent="0.25">
      <c r="A25" s="56" t="s">
        <v>45</v>
      </c>
      <c r="B25" s="5">
        <v>11010363</v>
      </c>
      <c r="C25" s="7">
        <v>1</v>
      </c>
      <c r="D25" s="7">
        <v>14</v>
      </c>
      <c r="E25" s="7">
        <v>1</v>
      </c>
      <c r="F25" s="7">
        <v>31</v>
      </c>
      <c r="G25" s="7">
        <v>1</v>
      </c>
      <c r="H25" s="7">
        <v>29</v>
      </c>
      <c r="I25" s="7"/>
      <c r="J25" s="7"/>
      <c r="K25" s="7">
        <v>1</v>
      </c>
      <c r="L25" s="7">
        <v>12</v>
      </c>
      <c r="M25" s="7">
        <v>1</v>
      </c>
      <c r="N25" s="7">
        <v>8</v>
      </c>
      <c r="O25" s="7"/>
      <c r="P25" s="7"/>
      <c r="Q25" s="7"/>
      <c r="R25" s="7"/>
      <c r="S25" s="7">
        <v>1</v>
      </c>
      <c r="T25" s="7">
        <v>16</v>
      </c>
      <c r="U25" s="7"/>
      <c r="V25" s="7"/>
      <c r="W25">
        <f t="shared" si="0"/>
        <v>6</v>
      </c>
      <c r="X25">
        <f t="shared" si="0"/>
        <v>110</v>
      </c>
    </row>
    <row r="26" spans="1:24 16384:16384" ht="25.5" x14ac:dyDescent="0.25">
      <c r="A26" s="56" t="s">
        <v>45</v>
      </c>
      <c r="B26" s="5">
        <v>11010364</v>
      </c>
      <c r="C26" s="7">
        <v>16</v>
      </c>
      <c r="D26" s="7">
        <v>341</v>
      </c>
      <c r="E26" s="7">
        <v>13</v>
      </c>
      <c r="F26" s="7">
        <v>390</v>
      </c>
      <c r="G26" s="7">
        <v>16</v>
      </c>
      <c r="H26" s="7">
        <v>401</v>
      </c>
      <c r="I26" s="7">
        <v>18</v>
      </c>
      <c r="J26" s="7">
        <v>476</v>
      </c>
      <c r="K26" s="7">
        <v>18</v>
      </c>
      <c r="L26" s="7">
        <v>462</v>
      </c>
      <c r="M26" s="7">
        <v>17</v>
      </c>
      <c r="N26" s="7">
        <v>398</v>
      </c>
      <c r="O26" s="7">
        <v>64</v>
      </c>
      <c r="P26" s="7">
        <v>475</v>
      </c>
      <c r="Q26" s="7">
        <v>17</v>
      </c>
      <c r="R26" s="7">
        <v>418</v>
      </c>
      <c r="S26" s="7">
        <v>20</v>
      </c>
      <c r="T26" s="7">
        <v>465</v>
      </c>
      <c r="U26" s="7">
        <v>20</v>
      </c>
      <c r="V26" s="7">
        <v>451</v>
      </c>
      <c r="W26">
        <f t="shared" si="0"/>
        <v>219</v>
      </c>
      <c r="X26">
        <f t="shared" si="0"/>
        <v>4277</v>
      </c>
    </row>
    <row r="27" spans="1:24 16384:16384" ht="25.5" x14ac:dyDescent="0.25">
      <c r="A27" s="56" t="s">
        <v>45</v>
      </c>
      <c r="B27" s="5">
        <v>11010365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>
        <f t="shared" si="0"/>
        <v>0</v>
      </c>
      <c r="X27">
        <f t="shared" si="0"/>
        <v>0</v>
      </c>
    </row>
    <row r="28" spans="1:24 16384:16384" ht="25.5" x14ac:dyDescent="0.25">
      <c r="A28" s="56" t="s">
        <v>45</v>
      </c>
      <c r="B28" s="5">
        <v>11010366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>
        <f t="shared" si="0"/>
        <v>0</v>
      </c>
      <c r="X28">
        <f t="shared" si="0"/>
        <v>0</v>
      </c>
    </row>
    <row r="29" spans="1:24 16384:16384" s="70" customFormat="1" x14ac:dyDescent="0.25">
      <c r="A29" s="68">
        <f>SUM(C29:V29)</f>
        <v>67742</v>
      </c>
      <c r="B29" s="69"/>
      <c r="C29" s="24"/>
      <c r="D29" s="24">
        <f>SUM(D20:D28)</f>
        <v>6336</v>
      </c>
      <c r="E29" s="24"/>
      <c r="F29" s="24">
        <f>SUM(F20:F28)</f>
        <v>6141</v>
      </c>
      <c r="G29" s="24"/>
      <c r="H29" s="24">
        <f>SUM(H20:H28)</f>
        <v>6058</v>
      </c>
      <c r="I29" s="24"/>
      <c r="J29" s="24">
        <f>SUM(J20:J28)</f>
        <v>6772</v>
      </c>
      <c r="K29" s="24"/>
      <c r="L29" s="24">
        <f>SUM(L20:L28)</f>
        <v>6472</v>
      </c>
      <c r="M29" s="24"/>
      <c r="N29" s="24">
        <f>SUM(N20:N28)</f>
        <v>6639</v>
      </c>
      <c r="O29" s="24"/>
      <c r="P29" s="24">
        <f>SUM(P20:P28)</f>
        <v>6900</v>
      </c>
      <c r="Q29" s="24"/>
      <c r="R29" s="24">
        <f>SUM(R20:R28)</f>
        <v>7263</v>
      </c>
      <c r="S29" s="24"/>
      <c r="T29" s="24">
        <f>SUM(T20:T28)</f>
        <v>7670</v>
      </c>
      <c r="U29" s="24"/>
      <c r="V29" s="24">
        <f>SUM(V20:V28)</f>
        <v>7491</v>
      </c>
      <c r="XFD29" s="24"/>
    </row>
    <row r="30" spans="1:24 16384:16384" x14ac:dyDescent="0.25">
      <c r="A30" s="56"/>
      <c r="B30" s="5"/>
      <c r="C30" s="7"/>
      <c r="D30" s="7"/>
      <c r="E30" s="7"/>
      <c r="F30" s="7"/>
      <c r="G30" s="7"/>
      <c r="H30" s="7"/>
      <c r="I30" s="7"/>
      <c r="J30" s="7"/>
      <c r="K30" s="73"/>
      <c r="L30" s="73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4 16384:16384" x14ac:dyDescent="0.25">
      <c r="A31" s="67">
        <v>191</v>
      </c>
      <c r="B31" s="6">
        <v>16010382</v>
      </c>
      <c r="C31" s="2"/>
      <c r="D31" s="2"/>
      <c r="E31" s="2"/>
      <c r="F31" s="2"/>
      <c r="G31" s="2"/>
      <c r="H31" s="2"/>
      <c r="I31" s="15">
        <v>137</v>
      </c>
      <c r="J31" s="15">
        <v>4033</v>
      </c>
      <c r="K31" s="14">
        <v>134</v>
      </c>
      <c r="L31" s="14">
        <v>3710</v>
      </c>
      <c r="M31" s="15">
        <v>141</v>
      </c>
      <c r="N31" s="15">
        <v>4063</v>
      </c>
      <c r="O31" s="15">
        <v>141</v>
      </c>
      <c r="P31" s="15">
        <v>4001</v>
      </c>
      <c r="Q31" s="15">
        <v>145</v>
      </c>
      <c r="R31" s="15">
        <v>4287</v>
      </c>
      <c r="S31" s="15">
        <v>150</v>
      </c>
      <c r="T31" s="15">
        <v>4539</v>
      </c>
      <c r="U31" s="15">
        <v>158</v>
      </c>
      <c r="V31" s="15">
        <v>4425</v>
      </c>
      <c r="W31">
        <f>C31+E31+G31+I31+K31+M31+O31+Q31+S31+U31</f>
        <v>1006</v>
      </c>
      <c r="X31">
        <f t="shared" si="0"/>
        <v>29058</v>
      </c>
    </row>
    <row r="32" spans="1:24 16384:16384" x14ac:dyDescent="0.25">
      <c r="A32" s="67">
        <v>191</v>
      </c>
      <c r="B32" s="6">
        <v>16010383</v>
      </c>
      <c r="C32" s="7"/>
      <c r="D32" s="7"/>
      <c r="E32" s="7"/>
      <c r="F32" s="7"/>
      <c r="G32" s="7"/>
      <c r="H32" s="7"/>
      <c r="I32" s="15">
        <v>151</v>
      </c>
      <c r="J32" s="15">
        <v>4492</v>
      </c>
      <c r="K32" s="15">
        <v>157</v>
      </c>
      <c r="L32" s="15">
        <v>4515</v>
      </c>
      <c r="M32" s="15">
        <v>163</v>
      </c>
      <c r="N32" s="15">
        <v>4763</v>
      </c>
      <c r="O32" s="15">
        <v>164</v>
      </c>
      <c r="P32" s="15">
        <v>4692</v>
      </c>
      <c r="Q32" s="15">
        <v>159</v>
      </c>
      <c r="R32" s="15">
        <v>4785</v>
      </c>
      <c r="S32" s="15">
        <v>158</v>
      </c>
      <c r="T32" s="15">
        <v>4816</v>
      </c>
      <c r="U32" s="15">
        <v>157</v>
      </c>
      <c r="V32" s="15">
        <v>4524</v>
      </c>
      <c r="W32">
        <f t="shared" si="0"/>
        <v>1109</v>
      </c>
      <c r="X32">
        <f t="shared" si="0"/>
        <v>32587</v>
      </c>
    </row>
    <row r="33" spans="1:24" x14ac:dyDescent="0.25">
      <c r="A33" s="71"/>
      <c r="B33" s="35">
        <v>11010382</v>
      </c>
      <c r="C33" s="17">
        <v>322</v>
      </c>
      <c r="D33" s="17">
        <v>7898</v>
      </c>
      <c r="E33" s="17">
        <v>312</v>
      </c>
      <c r="F33" s="17">
        <v>9361</v>
      </c>
      <c r="G33" s="17">
        <v>311</v>
      </c>
      <c r="H33" s="17">
        <v>8316</v>
      </c>
      <c r="I33" s="2"/>
      <c r="J33" s="2"/>
      <c r="K33" s="17">
        <v>6</v>
      </c>
      <c r="L33" s="17">
        <v>151</v>
      </c>
      <c r="M33" s="2"/>
      <c r="N33" s="2"/>
      <c r="O33" s="16">
        <v>1</v>
      </c>
      <c r="P33" s="16">
        <v>30</v>
      </c>
      <c r="Q33" s="16">
        <v>1</v>
      </c>
      <c r="R33" s="16">
        <v>31</v>
      </c>
      <c r="S33" s="16">
        <v>1</v>
      </c>
      <c r="T33" s="16">
        <v>31</v>
      </c>
      <c r="U33" s="16">
        <v>1</v>
      </c>
      <c r="V33" s="17">
        <v>30</v>
      </c>
      <c r="W33">
        <f t="shared" si="0"/>
        <v>955</v>
      </c>
      <c r="X33">
        <f t="shared" si="0"/>
        <v>25848</v>
      </c>
    </row>
    <row r="34" spans="1:24" s="74" customFormat="1" x14ac:dyDescent="0.25">
      <c r="A34" s="68">
        <f>SUM(C34:V34)</f>
        <v>87493</v>
      </c>
      <c r="B34" s="75"/>
      <c r="C34" s="76"/>
      <c r="D34" s="76">
        <f>SUM(D31:D33)</f>
        <v>7898</v>
      </c>
      <c r="E34" s="76"/>
      <c r="F34" s="76">
        <f>SUM(F31:F33)</f>
        <v>9361</v>
      </c>
      <c r="G34" s="76"/>
      <c r="H34" s="76">
        <f>SUM(H31:H33)</f>
        <v>8316</v>
      </c>
      <c r="I34" s="77"/>
      <c r="J34" s="76">
        <f>SUM(J31:J33)</f>
        <v>8525</v>
      </c>
      <c r="K34" s="76"/>
      <c r="L34" s="76">
        <f>SUM(L31:L33)</f>
        <v>8376</v>
      </c>
      <c r="M34" s="77"/>
      <c r="N34" s="76">
        <f>SUM(N31:N33)</f>
        <v>8826</v>
      </c>
      <c r="O34" s="77"/>
      <c r="P34" s="76">
        <f>SUM(P31:P33)</f>
        <v>8723</v>
      </c>
      <c r="Q34" s="77"/>
      <c r="R34" s="76">
        <f>SUM(R31:R33)</f>
        <v>9103</v>
      </c>
      <c r="S34" s="77"/>
      <c r="T34" s="76">
        <f>SUM(T31:T33)</f>
        <v>9386</v>
      </c>
      <c r="U34" s="77"/>
      <c r="V34" s="76">
        <f>SUM(V31:V33)</f>
        <v>8979</v>
      </c>
    </row>
    <row r="35" spans="1:24" s="74" customFormat="1" x14ac:dyDescent="0.25">
      <c r="A35" s="52"/>
      <c r="B35" s="75"/>
      <c r="C35" s="76"/>
      <c r="D35" s="76"/>
      <c r="E35" s="76"/>
      <c r="F35" s="76"/>
      <c r="G35" s="76"/>
      <c r="H35" s="76"/>
      <c r="I35" s="77"/>
      <c r="J35" s="77"/>
      <c r="K35" s="76"/>
      <c r="L35" s="76"/>
      <c r="M35" s="77"/>
      <c r="N35" s="77"/>
      <c r="O35" s="77"/>
      <c r="P35" s="77"/>
      <c r="Q35" s="77"/>
      <c r="R35" s="77"/>
      <c r="S35" s="77"/>
      <c r="T35" s="77"/>
      <c r="U35" s="77"/>
      <c r="V35" s="76"/>
    </row>
    <row r="36" spans="1:24" x14ac:dyDescent="0.25">
      <c r="B36" s="31" t="s">
        <v>17</v>
      </c>
      <c r="C36" s="7">
        <f>SUM(C9:C33)</f>
        <v>624</v>
      </c>
      <c r="D36" s="7">
        <f>SUM(D9:D33)</f>
        <v>21804</v>
      </c>
      <c r="E36" s="7">
        <f>SUM(E9:E33)</f>
        <v>580</v>
      </c>
      <c r="F36" s="7">
        <f>SUM(F9:F33)</f>
        <v>22683</v>
      </c>
      <c r="G36" s="7">
        <f>SUM(G9:G33)</f>
        <v>608</v>
      </c>
      <c r="H36" s="7">
        <f>SUM(H10:H33)</f>
        <v>21382</v>
      </c>
      <c r="I36" s="7">
        <f t="shared" ref="I36:V36" si="1">SUM(I9:I33)</f>
        <v>612</v>
      </c>
      <c r="J36" s="7">
        <f t="shared" si="1"/>
        <v>22877</v>
      </c>
      <c r="K36" s="7">
        <f t="shared" si="1"/>
        <v>605</v>
      </c>
      <c r="L36" s="7">
        <f t="shared" si="1"/>
        <v>21864</v>
      </c>
      <c r="M36" s="7">
        <f t="shared" si="1"/>
        <v>630</v>
      </c>
      <c r="N36" s="7">
        <f t="shared" si="1"/>
        <v>22960</v>
      </c>
      <c r="O36" s="7">
        <f t="shared" si="1"/>
        <v>696</v>
      </c>
      <c r="P36" s="7">
        <f t="shared" si="1"/>
        <v>23333</v>
      </c>
      <c r="Q36" s="7">
        <f t="shared" si="1"/>
        <v>660</v>
      </c>
      <c r="R36" s="7">
        <f t="shared" si="1"/>
        <v>24413</v>
      </c>
      <c r="S36" s="7">
        <f t="shared" si="1"/>
        <v>720</v>
      </c>
      <c r="T36" s="7">
        <f t="shared" si="1"/>
        <v>25822</v>
      </c>
      <c r="U36" s="7">
        <f t="shared" si="1"/>
        <v>731</v>
      </c>
      <c r="V36" s="7">
        <f t="shared" si="1"/>
        <v>24993</v>
      </c>
    </row>
    <row r="42" spans="1:24" x14ac:dyDescent="0.25">
      <c r="C42" s="42">
        <v>42339</v>
      </c>
      <c r="D42" s="42">
        <v>42370</v>
      </c>
      <c r="E42" s="42">
        <v>42401</v>
      </c>
      <c r="F42" s="42">
        <v>42430</v>
      </c>
      <c r="G42" s="42">
        <v>42461</v>
      </c>
      <c r="H42" s="42">
        <v>42491</v>
      </c>
      <c r="I42" s="42">
        <v>42522</v>
      </c>
      <c r="J42" s="42">
        <v>42552</v>
      </c>
      <c r="K42" s="42">
        <v>42583</v>
      </c>
      <c r="L42" s="42">
        <v>42614</v>
      </c>
    </row>
    <row r="43" spans="1:24" ht="51.75" x14ac:dyDescent="0.25">
      <c r="B43" s="13" t="s">
        <v>0</v>
      </c>
      <c r="C43">
        <f>C36</f>
        <v>624</v>
      </c>
      <c r="D43">
        <f>E36</f>
        <v>580</v>
      </c>
      <c r="E43">
        <f>G36</f>
        <v>608</v>
      </c>
      <c r="F43">
        <f>I36</f>
        <v>612</v>
      </c>
      <c r="G43">
        <f>K36</f>
        <v>605</v>
      </c>
      <c r="H43">
        <f>M36</f>
        <v>630</v>
      </c>
      <c r="I43">
        <f>O36</f>
        <v>696</v>
      </c>
      <c r="J43">
        <f>Q36</f>
        <v>660</v>
      </c>
      <c r="K43">
        <f>S36</f>
        <v>720</v>
      </c>
      <c r="L43">
        <f>U36</f>
        <v>731</v>
      </c>
    </row>
    <row r="44" spans="1:24" ht="51.75" x14ac:dyDescent="0.25">
      <c r="B44" s="13" t="s">
        <v>0</v>
      </c>
      <c r="C44">
        <f>D36</f>
        <v>21804</v>
      </c>
      <c r="D44">
        <f>F36</f>
        <v>22683</v>
      </c>
      <c r="E44">
        <f>H36</f>
        <v>21382</v>
      </c>
      <c r="F44">
        <f>J36</f>
        <v>22877</v>
      </c>
      <c r="G44">
        <f>L36</f>
        <v>21864</v>
      </c>
      <c r="H44">
        <f>N36</f>
        <v>22960</v>
      </c>
      <c r="I44">
        <f>P36</f>
        <v>23333</v>
      </c>
      <c r="J44">
        <f>R36</f>
        <v>24413</v>
      </c>
      <c r="K44">
        <f>T36</f>
        <v>25822</v>
      </c>
      <c r="L44">
        <f>V36</f>
        <v>24993</v>
      </c>
    </row>
  </sheetData>
  <mergeCells count="9">
    <mergeCell ref="O7:P7"/>
    <mergeCell ref="Q7:R7"/>
    <mergeCell ref="S7:T7"/>
    <mergeCell ref="U7:V7"/>
    <mergeCell ref="C7:D7"/>
    <mergeCell ref="E7:F7"/>
    <mergeCell ref="G7:H7"/>
    <mergeCell ref="I7:J7"/>
    <mergeCell ref="M7:N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XFD41"/>
  <sheetViews>
    <sheetView topLeftCell="A16" workbookViewId="0">
      <selection activeCell="A29" sqref="A29:XFD29"/>
    </sheetView>
  </sheetViews>
  <sheetFormatPr defaultRowHeight="15" x14ac:dyDescent="0.25"/>
  <cols>
    <col min="1" max="1" width="16.28515625" customWidth="1"/>
    <col min="2" max="2" width="23.140625" customWidth="1"/>
  </cols>
  <sheetData>
    <row r="4" spans="1:24" x14ac:dyDescent="0.25">
      <c r="C4" s="1"/>
      <c r="D4" s="1"/>
      <c r="E4" s="1"/>
      <c r="F4" s="1"/>
    </row>
    <row r="6" spans="1:24" ht="48.75" x14ac:dyDescent="0.25">
      <c r="B6" s="8" t="s">
        <v>1</v>
      </c>
    </row>
    <row r="7" spans="1:24" x14ac:dyDescent="0.25">
      <c r="C7" s="84">
        <v>42339</v>
      </c>
      <c r="D7" s="85"/>
      <c r="E7" s="84">
        <v>42370</v>
      </c>
      <c r="F7" s="85"/>
      <c r="G7" s="84">
        <v>42401</v>
      </c>
      <c r="H7" s="85"/>
      <c r="I7" s="84">
        <v>42430</v>
      </c>
      <c r="J7" s="85"/>
      <c r="K7" s="84">
        <v>42461</v>
      </c>
      <c r="L7" s="85"/>
      <c r="M7" s="84">
        <v>42491</v>
      </c>
      <c r="N7" s="85"/>
      <c r="O7" s="84">
        <v>42522</v>
      </c>
      <c r="P7" s="85"/>
      <c r="Q7" s="84">
        <v>42552</v>
      </c>
      <c r="R7" s="85"/>
      <c r="S7" s="84">
        <v>42583</v>
      </c>
      <c r="T7" s="85"/>
      <c r="U7" s="84">
        <v>42614</v>
      </c>
      <c r="V7" s="85"/>
    </row>
    <row r="8" spans="1:24" x14ac:dyDescent="0.25">
      <c r="C8" s="10" t="s">
        <v>11</v>
      </c>
      <c r="D8" s="11" t="s">
        <v>12</v>
      </c>
      <c r="E8" s="10" t="s">
        <v>11</v>
      </c>
      <c r="F8" s="11" t="s">
        <v>12</v>
      </c>
      <c r="G8" s="10" t="s">
        <v>11</v>
      </c>
      <c r="H8" s="11" t="s">
        <v>12</v>
      </c>
      <c r="I8" s="10" t="s">
        <v>11</v>
      </c>
      <c r="J8" s="11" t="s">
        <v>12</v>
      </c>
      <c r="K8" s="10" t="s">
        <v>11</v>
      </c>
      <c r="L8" s="11" t="s">
        <v>12</v>
      </c>
      <c r="M8" s="10" t="s">
        <v>11</v>
      </c>
      <c r="N8" s="11" t="s">
        <v>12</v>
      </c>
      <c r="O8" s="10" t="s">
        <v>11</v>
      </c>
      <c r="P8" s="11" t="s">
        <v>12</v>
      </c>
      <c r="Q8" s="10" t="s">
        <v>11</v>
      </c>
      <c r="R8" s="11" t="s">
        <v>12</v>
      </c>
      <c r="S8" s="10" t="s">
        <v>11</v>
      </c>
      <c r="T8" s="11" t="s">
        <v>12</v>
      </c>
      <c r="U8" s="10" t="s">
        <v>11</v>
      </c>
      <c r="V8" s="11" t="s">
        <v>12</v>
      </c>
    </row>
    <row r="9" spans="1:24" x14ac:dyDescent="0.25">
      <c r="A9" s="55" t="s">
        <v>44</v>
      </c>
      <c r="B9" s="12">
        <v>11010347</v>
      </c>
      <c r="C9" s="7">
        <v>4</v>
      </c>
      <c r="D9" s="7">
        <v>40</v>
      </c>
      <c r="E9" s="7">
        <v>5</v>
      </c>
      <c r="F9" s="7">
        <v>43</v>
      </c>
      <c r="G9" s="7">
        <v>2</v>
      </c>
      <c r="H9" s="7">
        <v>9</v>
      </c>
      <c r="I9" s="7">
        <v>3</v>
      </c>
      <c r="J9" s="7">
        <v>21</v>
      </c>
      <c r="K9" s="7">
        <v>1</v>
      </c>
      <c r="L9" s="7">
        <v>10</v>
      </c>
      <c r="M9" s="7">
        <v>7</v>
      </c>
      <c r="N9" s="7">
        <v>64</v>
      </c>
      <c r="O9" s="7">
        <v>3</v>
      </c>
      <c r="P9" s="7">
        <v>27</v>
      </c>
      <c r="Q9" s="7">
        <v>4</v>
      </c>
      <c r="R9" s="7">
        <v>34</v>
      </c>
      <c r="S9" s="7">
        <v>7</v>
      </c>
      <c r="T9" s="7">
        <v>54</v>
      </c>
      <c r="U9" s="7">
        <v>5</v>
      </c>
      <c r="V9" s="7">
        <v>46</v>
      </c>
      <c r="W9">
        <f>C9+E9+G9+I9+K9+M9+O9+Q9+S9+U9</f>
        <v>41</v>
      </c>
      <c r="X9">
        <f>D9+F9+H9+J9+L9+N9+P9+R9+T9+V9</f>
        <v>348</v>
      </c>
    </row>
    <row r="10" spans="1:24" x14ac:dyDescent="0.25">
      <c r="A10" s="55" t="s">
        <v>44</v>
      </c>
      <c r="B10" s="5">
        <v>11010349</v>
      </c>
      <c r="C10" s="7">
        <v>26</v>
      </c>
      <c r="D10" s="7">
        <v>244</v>
      </c>
      <c r="E10" s="7">
        <v>27</v>
      </c>
      <c r="F10" s="7">
        <v>262</v>
      </c>
      <c r="G10" s="7">
        <v>28</v>
      </c>
      <c r="H10" s="7">
        <v>269</v>
      </c>
      <c r="I10" s="7">
        <v>31</v>
      </c>
      <c r="J10" s="7">
        <v>284</v>
      </c>
      <c r="K10" s="7">
        <v>36</v>
      </c>
      <c r="L10" s="7">
        <v>328</v>
      </c>
      <c r="M10" s="7">
        <v>40</v>
      </c>
      <c r="N10" s="7">
        <v>376</v>
      </c>
      <c r="O10" s="7">
        <v>28</v>
      </c>
      <c r="P10" s="7">
        <v>255</v>
      </c>
      <c r="Q10" s="7">
        <v>39</v>
      </c>
      <c r="R10" s="7">
        <v>322</v>
      </c>
      <c r="S10" s="7">
        <v>43</v>
      </c>
      <c r="T10" s="7">
        <v>377</v>
      </c>
      <c r="U10" s="7">
        <v>60</v>
      </c>
      <c r="V10" s="7">
        <v>562</v>
      </c>
      <c r="W10">
        <f t="shared" ref="W10:X32" si="0">C10+E10+G10+I10+K10+M10+O10+Q10+S10+U10</f>
        <v>358</v>
      </c>
      <c r="X10">
        <f t="shared" si="0"/>
        <v>3279</v>
      </c>
    </row>
    <row r="11" spans="1:24" x14ac:dyDescent="0.25">
      <c r="A11" s="55" t="s">
        <v>44</v>
      </c>
      <c r="B11" s="5">
        <v>11010350</v>
      </c>
      <c r="C11" s="7">
        <v>2</v>
      </c>
      <c r="D11" s="7">
        <v>16</v>
      </c>
      <c r="E11" s="7">
        <v>2</v>
      </c>
      <c r="F11" s="7">
        <v>19</v>
      </c>
      <c r="G11" s="7">
        <v>2</v>
      </c>
      <c r="H11" s="7">
        <v>18</v>
      </c>
      <c r="I11" s="7">
        <v>1</v>
      </c>
      <c r="J11" s="7">
        <v>9</v>
      </c>
      <c r="K11" s="7">
        <v>3</v>
      </c>
      <c r="L11" s="7">
        <v>29</v>
      </c>
      <c r="M11" s="7">
        <v>5</v>
      </c>
      <c r="N11" s="7">
        <v>34</v>
      </c>
      <c r="O11" s="7">
        <v>2</v>
      </c>
      <c r="P11" s="7">
        <v>17</v>
      </c>
      <c r="Q11" s="7">
        <v>7</v>
      </c>
      <c r="R11" s="7">
        <v>64</v>
      </c>
      <c r="S11" s="7">
        <v>3</v>
      </c>
      <c r="T11" s="7">
        <v>28</v>
      </c>
      <c r="U11" s="7"/>
      <c r="V11" s="7"/>
      <c r="W11">
        <f t="shared" si="0"/>
        <v>27</v>
      </c>
      <c r="X11">
        <f t="shared" si="0"/>
        <v>234</v>
      </c>
    </row>
    <row r="12" spans="1:24" x14ac:dyDescent="0.25">
      <c r="A12" s="55" t="s">
        <v>44</v>
      </c>
      <c r="B12" s="5">
        <v>11010351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>
        <f t="shared" si="0"/>
        <v>0</v>
      </c>
      <c r="X12">
        <f t="shared" si="0"/>
        <v>0</v>
      </c>
    </row>
    <row r="13" spans="1:24" x14ac:dyDescent="0.25">
      <c r="A13" s="55" t="s">
        <v>44</v>
      </c>
      <c r="B13" s="5">
        <v>11010352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>
        <f t="shared" si="0"/>
        <v>0</v>
      </c>
      <c r="X13">
        <f t="shared" si="0"/>
        <v>0</v>
      </c>
    </row>
    <row r="14" spans="1:24" x14ac:dyDescent="0.25">
      <c r="A14" s="55" t="s">
        <v>44</v>
      </c>
      <c r="B14" s="5">
        <v>11010353</v>
      </c>
      <c r="C14" s="7"/>
      <c r="D14" s="7"/>
      <c r="E14" s="7"/>
      <c r="F14" s="7"/>
      <c r="G14" s="7"/>
      <c r="H14" s="7"/>
      <c r="I14" s="7"/>
      <c r="J14" s="7"/>
      <c r="K14" s="7">
        <v>1</v>
      </c>
      <c r="L14" s="7">
        <v>10</v>
      </c>
      <c r="M14" s="7">
        <v>2</v>
      </c>
      <c r="N14" s="7">
        <v>22</v>
      </c>
      <c r="O14" s="7"/>
      <c r="P14" s="7"/>
      <c r="Q14" s="7">
        <v>1</v>
      </c>
      <c r="R14" s="7">
        <v>9</v>
      </c>
      <c r="S14" s="7"/>
      <c r="T14" s="7"/>
      <c r="U14" s="7"/>
      <c r="V14" s="7"/>
      <c r="W14">
        <f t="shared" si="0"/>
        <v>4</v>
      </c>
      <c r="X14">
        <f t="shared" si="0"/>
        <v>41</v>
      </c>
    </row>
    <row r="15" spans="1:24" x14ac:dyDescent="0.25">
      <c r="A15" s="55" t="s">
        <v>44</v>
      </c>
      <c r="B15" s="5">
        <v>11010354</v>
      </c>
      <c r="C15" s="7">
        <v>4</v>
      </c>
      <c r="D15" s="7">
        <v>37</v>
      </c>
      <c r="E15" s="7">
        <v>2</v>
      </c>
      <c r="F15" s="7">
        <v>19</v>
      </c>
      <c r="G15" s="7">
        <v>3</v>
      </c>
      <c r="H15" s="7">
        <v>28</v>
      </c>
      <c r="I15" s="7">
        <v>3</v>
      </c>
      <c r="J15" s="7">
        <v>29</v>
      </c>
      <c r="K15" s="7">
        <v>4</v>
      </c>
      <c r="L15" s="7">
        <v>27</v>
      </c>
      <c r="M15" s="7">
        <v>2</v>
      </c>
      <c r="N15" s="7">
        <v>19</v>
      </c>
      <c r="O15" s="7">
        <v>3</v>
      </c>
      <c r="P15" s="7">
        <v>18</v>
      </c>
      <c r="Q15" s="7">
        <v>5</v>
      </c>
      <c r="R15" s="7">
        <v>32</v>
      </c>
      <c r="S15" s="7">
        <v>4</v>
      </c>
      <c r="T15" s="7">
        <v>37</v>
      </c>
      <c r="U15" s="7">
        <v>6</v>
      </c>
      <c r="V15" s="7">
        <v>12</v>
      </c>
      <c r="W15">
        <f t="shared" si="0"/>
        <v>36</v>
      </c>
      <c r="X15">
        <f t="shared" si="0"/>
        <v>258</v>
      </c>
    </row>
    <row r="16" spans="1:24" x14ac:dyDescent="0.25">
      <c r="A16" s="55" t="s">
        <v>44</v>
      </c>
      <c r="B16" s="5">
        <v>11010355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>
        <f t="shared" si="0"/>
        <v>0</v>
      </c>
      <c r="X16">
        <f t="shared" si="0"/>
        <v>0</v>
      </c>
    </row>
    <row r="17" spans="1:24 16384:16384" x14ac:dyDescent="0.25">
      <c r="A17" s="55" t="s">
        <v>44</v>
      </c>
      <c r="B17" s="5">
        <v>11010356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>
        <f t="shared" si="0"/>
        <v>0</v>
      </c>
      <c r="X17">
        <f t="shared" si="0"/>
        <v>0</v>
      </c>
    </row>
    <row r="18" spans="1:24 16384:16384" s="70" customFormat="1" x14ac:dyDescent="0.25">
      <c r="A18" s="68">
        <f>SUM(C18:V18)</f>
        <v>4160</v>
      </c>
      <c r="B18" s="69"/>
      <c r="C18" s="24"/>
      <c r="D18" s="24">
        <f>SUM(D9:D17)</f>
        <v>337</v>
      </c>
      <c r="E18" s="24"/>
      <c r="F18" s="24">
        <f>SUM(F9:F17)</f>
        <v>343</v>
      </c>
      <c r="G18" s="24"/>
      <c r="H18" s="24">
        <f>SUM(H9:H17)</f>
        <v>324</v>
      </c>
      <c r="I18" s="24"/>
      <c r="J18" s="24">
        <f>SUM(J9:J17)</f>
        <v>343</v>
      </c>
      <c r="K18" s="24"/>
      <c r="L18" s="24">
        <f>SUM(L9:L17)</f>
        <v>404</v>
      </c>
      <c r="M18" s="24"/>
      <c r="N18" s="24">
        <f>SUM(N9:N17)</f>
        <v>515</v>
      </c>
      <c r="O18" s="24"/>
      <c r="P18" s="24">
        <f>SUM(P9:P17)</f>
        <v>317</v>
      </c>
      <c r="Q18" s="24"/>
      <c r="R18" s="24">
        <f>SUM(R9:R17)</f>
        <v>461</v>
      </c>
      <c r="S18" s="24"/>
      <c r="T18" s="24">
        <f>SUM(T9:T17)</f>
        <v>496</v>
      </c>
      <c r="U18" s="24"/>
      <c r="V18" s="24">
        <f>SUM(V9:V17)</f>
        <v>620</v>
      </c>
      <c r="X18" s="24"/>
    </row>
    <row r="19" spans="1:24 16384:16384" x14ac:dyDescent="0.25">
      <c r="A19" s="55"/>
      <c r="B19" s="5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4 16384:16384" x14ac:dyDescent="0.25">
      <c r="A20" s="56" t="s">
        <v>45</v>
      </c>
      <c r="B20" s="5">
        <v>11010357</v>
      </c>
      <c r="C20" s="7">
        <v>11</v>
      </c>
      <c r="D20" s="7">
        <v>252</v>
      </c>
      <c r="E20" s="7">
        <v>12</v>
      </c>
      <c r="F20" s="7">
        <v>279</v>
      </c>
      <c r="G20" s="7">
        <v>11</v>
      </c>
      <c r="H20" s="7">
        <v>265</v>
      </c>
      <c r="I20" s="7">
        <v>11</v>
      </c>
      <c r="J20" s="7">
        <v>258</v>
      </c>
      <c r="K20" s="7">
        <v>10</v>
      </c>
      <c r="L20" s="7">
        <v>218</v>
      </c>
      <c r="M20" s="7">
        <v>12</v>
      </c>
      <c r="N20" s="7">
        <v>235</v>
      </c>
      <c r="O20" s="7">
        <v>12</v>
      </c>
      <c r="P20" s="7">
        <v>240</v>
      </c>
      <c r="Q20" s="7">
        <v>12</v>
      </c>
      <c r="R20" s="7">
        <v>213</v>
      </c>
      <c r="S20" s="7">
        <v>11</v>
      </c>
      <c r="T20" s="7">
        <v>163</v>
      </c>
      <c r="U20" s="7">
        <v>15</v>
      </c>
      <c r="V20" s="7">
        <v>300</v>
      </c>
      <c r="W20">
        <f t="shared" si="0"/>
        <v>117</v>
      </c>
      <c r="X20">
        <f t="shared" si="0"/>
        <v>2423</v>
      </c>
    </row>
    <row r="21" spans="1:24 16384:16384" x14ac:dyDescent="0.25">
      <c r="A21" s="56" t="s">
        <v>45</v>
      </c>
      <c r="B21" s="5">
        <v>11010359</v>
      </c>
      <c r="C21" s="7">
        <v>143</v>
      </c>
      <c r="D21" s="7">
        <v>3486</v>
      </c>
      <c r="E21" s="7">
        <v>128</v>
      </c>
      <c r="F21" s="7">
        <v>3393</v>
      </c>
      <c r="G21" s="7">
        <v>143</v>
      </c>
      <c r="H21" s="7">
        <v>3369</v>
      </c>
      <c r="I21" s="7">
        <v>146</v>
      </c>
      <c r="J21" s="7">
        <v>3508</v>
      </c>
      <c r="K21" s="7">
        <v>144</v>
      </c>
      <c r="L21" s="7">
        <v>3228</v>
      </c>
      <c r="M21" s="7">
        <v>145</v>
      </c>
      <c r="N21" s="7">
        <v>3395</v>
      </c>
      <c r="O21" s="7">
        <v>148</v>
      </c>
      <c r="P21" s="7">
        <v>3324</v>
      </c>
      <c r="Q21" s="7">
        <v>150</v>
      </c>
      <c r="R21" s="7">
        <v>3384</v>
      </c>
      <c r="S21" s="7">
        <v>158</v>
      </c>
      <c r="T21" s="7">
        <v>3651</v>
      </c>
      <c r="U21" s="7">
        <v>168</v>
      </c>
      <c r="V21" s="7">
        <v>3569</v>
      </c>
      <c r="W21">
        <f t="shared" si="0"/>
        <v>1473</v>
      </c>
      <c r="X21">
        <f t="shared" si="0"/>
        <v>34307</v>
      </c>
    </row>
    <row r="22" spans="1:24 16384:16384" x14ac:dyDescent="0.25">
      <c r="A22" s="56" t="s">
        <v>45</v>
      </c>
      <c r="B22" s="5">
        <v>11010360</v>
      </c>
      <c r="C22" s="7">
        <v>4</v>
      </c>
      <c r="D22" s="7">
        <v>88</v>
      </c>
      <c r="E22" s="7">
        <v>6</v>
      </c>
      <c r="F22" s="7">
        <v>131</v>
      </c>
      <c r="G22" s="7">
        <v>6</v>
      </c>
      <c r="H22" s="7">
        <v>103</v>
      </c>
      <c r="I22" s="7">
        <v>5</v>
      </c>
      <c r="J22" s="7">
        <v>71</v>
      </c>
      <c r="K22" s="7">
        <v>5</v>
      </c>
      <c r="L22" s="7">
        <v>89</v>
      </c>
      <c r="M22" s="7">
        <v>6</v>
      </c>
      <c r="N22" s="7">
        <v>116</v>
      </c>
      <c r="O22" s="7">
        <v>6</v>
      </c>
      <c r="P22" s="7">
        <v>82</v>
      </c>
      <c r="Q22" s="7">
        <v>9</v>
      </c>
      <c r="R22" s="7">
        <v>161</v>
      </c>
      <c r="S22" s="7">
        <v>8</v>
      </c>
      <c r="T22" s="7">
        <v>94</v>
      </c>
      <c r="U22" s="7">
        <v>5</v>
      </c>
      <c r="V22" s="7">
        <v>74</v>
      </c>
      <c r="W22">
        <f t="shared" si="0"/>
        <v>60</v>
      </c>
      <c r="X22">
        <f t="shared" si="0"/>
        <v>1009</v>
      </c>
    </row>
    <row r="23" spans="1:24 16384:16384" x14ac:dyDescent="0.25">
      <c r="A23" s="56" t="s">
        <v>45</v>
      </c>
      <c r="B23" s="5">
        <v>11010361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>
        <f t="shared" si="0"/>
        <v>0</v>
      </c>
      <c r="X23">
        <f t="shared" si="0"/>
        <v>0</v>
      </c>
    </row>
    <row r="24" spans="1:24 16384:16384" x14ac:dyDescent="0.25">
      <c r="A24" s="56" t="s">
        <v>45</v>
      </c>
      <c r="B24" s="5">
        <v>11010362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>
        <f t="shared" si="0"/>
        <v>0</v>
      </c>
      <c r="X24">
        <f t="shared" si="0"/>
        <v>0</v>
      </c>
    </row>
    <row r="25" spans="1:24 16384:16384" x14ac:dyDescent="0.25">
      <c r="A25" s="56" t="s">
        <v>45</v>
      </c>
      <c r="B25" s="5">
        <v>11010363</v>
      </c>
      <c r="C25" s="7">
        <v>1</v>
      </c>
      <c r="D25" s="7">
        <v>22</v>
      </c>
      <c r="E25" s="7"/>
      <c r="F25" s="7"/>
      <c r="G25" s="7"/>
      <c r="H25" s="7"/>
      <c r="I25" s="7"/>
      <c r="J25" s="7"/>
      <c r="K25" s="7">
        <v>1</v>
      </c>
      <c r="L25" s="7">
        <v>13</v>
      </c>
      <c r="M25" s="7">
        <v>3</v>
      </c>
      <c r="N25" s="7">
        <v>46</v>
      </c>
      <c r="O25" s="7">
        <v>1</v>
      </c>
      <c r="P25" s="7">
        <v>30</v>
      </c>
      <c r="Q25" s="7">
        <v>2</v>
      </c>
      <c r="R25" s="7">
        <v>38</v>
      </c>
      <c r="S25" s="7"/>
      <c r="T25" s="7"/>
      <c r="U25" s="7"/>
      <c r="V25" s="7"/>
      <c r="W25">
        <f t="shared" si="0"/>
        <v>8</v>
      </c>
      <c r="X25">
        <f t="shared" si="0"/>
        <v>149</v>
      </c>
    </row>
    <row r="26" spans="1:24 16384:16384" x14ac:dyDescent="0.25">
      <c r="A26" s="56" t="s">
        <v>45</v>
      </c>
      <c r="B26" s="5">
        <v>11010364</v>
      </c>
      <c r="C26" s="7">
        <v>15</v>
      </c>
      <c r="D26" s="7">
        <v>379</v>
      </c>
      <c r="E26" s="7">
        <v>12</v>
      </c>
      <c r="F26" s="7">
        <v>210</v>
      </c>
      <c r="G26" s="7">
        <v>9</v>
      </c>
      <c r="H26" s="7">
        <v>200</v>
      </c>
      <c r="I26" s="7">
        <v>12</v>
      </c>
      <c r="J26" s="7">
        <v>243</v>
      </c>
      <c r="K26" s="7">
        <v>10</v>
      </c>
      <c r="L26" s="7">
        <v>249</v>
      </c>
      <c r="M26" s="7">
        <v>11</v>
      </c>
      <c r="N26" s="7">
        <v>241</v>
      </c>
      <c r="O26" s="7">
        <v>8</v>
      </c>
      <c r="P26" s="7">
        <v>208</v>
      </c>
      <c r="Q26" s="7">
        <v>11</v>
      </c>
      <c r="R26" s="7">
        <v>238</v>
      </c>
      <c r="S26" s="7">
        <v>14</v>
      </c>
      <c r="T26" s="7">
        <v>363</v>
      </c>
      <c r="U26" s="7">
        <v>13</v>
      </c>
      <c r="V26" s="7">
        <v>273</v>
      </c>
      <c r="W26">
        <f t="shared" si="0"/>
        <v>115</v>
      </c>
      <c r="X26">
        <f t="shared" si="0"/>
        <v>2604</v>
      </c>
    </row>
    <row r="27" spans="1:24 16384:16384" x14ac:dyDescent="0.25">
      <c r="A27" s="56" t="s">
        <v>45</v>
      </c>
      <c r="B27" s="5">
        <v>11010365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>
        <f t="shared" si="0"/>
        <v>0</v>
      </c>
      <c r="X27">
        <f t="shared" si="0"/>
        <v>0</v>
      </c>
    </row>
    <row r="28" spans="1:24 16384:16384" x14ac:dyDescent="0.25">
      <c r="A28" s="56" t="s">
        <v>45</v>
      </c>
      <c r="B28" s="5">
        <v>11010366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>
        <f t="shared" si="0"/>
        <v>0</v>
      </c>
      <c r="X28">
        <f t="shared" si="0"/>
        <v>0</v>
      </c>
    </row>
    <row r="29" spans="1:24 16384:16384" s="70" customFormat="1" x14ac:dyDescent="0.25">
      <c r="A29" s="68">
        <f>SUM(C29:V29)</f>
        <v>40492</v>
      </c>
      <c r="B29" s="69"/>
      <c r="C29" s="24"/>
      <c r="D29" s="24">
        <f>SUM(D20:D28)</f>
        <v>4227</v>
      </c>
      <c r="E29" s="24"/>
      <c r="F29" s="24">
        <f>SUM(F20:F28)</f>
        <v>4013</v>
      </c>
      <c r="G29" s="24"/>
      <c r="H29" s="24">
        <f>SUM(H20:H28)</f>
        <v>3937</v>
      </c>
      <c r="I29" s="24"/>
      <c r="J29" s="24">
        <f>SUM(J20:J28)</f>
        <v>4080</v>
      </c>
      <c r="K29" s="24"/>
      <c r="L29" s="24">
        <f>SUM(L20:L28)</f>
        <v>3797</v>
      </c>
      <c r="M29" s="24"/>
      <c r="N29" s="24">
        <f>SUM(N20:N28)</f>
        <v>4033</v>
      </c>
      <c r="O29" s="24"/>
      <c r="P29" s="24">
        <f>SUM(P20:P28)</f>
        <v>3884</v>
      </c>
      <c r="Q29" s="24"/>
      <c r="R29" s="24">
        <f>SUM(R20:R28)</f>
        <v>4034</v>
      </c>
      <c r="S29" s="24"/>
      <c r="T29" s="24">
        <f>SUM(T20:T28)</f>
        <v>4271</v>
      </c>
      <c r="U29" s="24"/>
      <c r="V29" s="24">
        <f>SUM(V20:V28)</f>
        <v>4216</v>
      </c>
      <c r="XFD29" s="24"/>
    </row>
    <row r="30" spans="1:24 16384:16384" x14ac:dyDescent="0.25">
      <c r="A30" s="56"/>
      <c r="B30" s="5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4 16384:16384" x14ac:dyDescent="0.25">
      <c r="A31" s="67">
        <v>191</v>
      </c>
      <c r="B31" s="6">
        <v>16010382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>
        <f t="shared" si="0"/>
        <v>0</v>
      </c>
      <c r="X31">
        <f t="shared" si="0"/>
        <v>0</v>
      </c>
    </row>
    <row r="32" spans="1:24 16384:16384" x14ac:dyDescent="0.25">
      <c r="A32" s="67">
        <v>191</v>
      </c>
      <c r="B32" s="6">
        <v>16010383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>
        <f t="shared" si="0"/>
        <v>0</v>
      </c>
      <c r="X32">
        <f t="shared" si="0"/>
        <v>0</v>
      </c>
    </row>
    <row r="33" spans="1:22" x14ac:dyDescent="0.25">
      <c r="A33" s="71"/>
      <c r="B33" s="6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</row>
    <row r="34" spans="1:22" x14ac:dyDescent="0.25">
      <c r="A34" s="68">
        <f>SUM(C34:V34)</f>
        <v>0</v>
      </c>
      <c r="B34" s="6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</row>
    <row r="35" spans="1:22" x14ac:dyDescent="0.25">
      <c r="A35" s="52"/>
      <c r="B35" s="39" t="s">
        <v>17</v>
      </c>
      <c r="C35" s="7">
        <f t="shared" ref="C35:V35" si="1">SUM(C9:C32)</f>
        <v>210</v>
      </c>
      <c r="D35" s="7">
        <f t="shared" si="1"/>
        <v>9128</v>
      </c>
      <c r="E35" s="7">
        <f t="shared" si="1"/>
        <v>194</v>
      </c>
      <c r="F35" s="7">
        <f t="shared" si="1"/>
        <v>8712</v>
      </c>
      <c r="G35" s="7">
        <f t="shared" si="1"/>
        <v>204</v>
      </c>
      <c r="H35" s="7">
        <f t="shared" si="1"/>
        <v>8522</v>
      </c>
      <c r="I35" s="7">
        <f t="shared" si="1"/>
        <v>212</v>
      </c>
      <c r="J35" s="7">
        <f t="shared" si="1"/>
        <v>8846</v>
      </c>
      <c r="K35" s="7">
        <f t="shared" si="1"/>
        <v>215</v>
      </c>
      <c r="L35" s="7">
        <f t="shared" si="1"/>
        <v>8402</v>
      </c>
      <c r="M35" s="7">
        <f t="shared" si="1"/>
        <v>233</v>
      </c>
      <c r="N35" s="7">
        <f t="shared" si="1"/>
        <v>9096</v>
      </c>
      <c r="O35" s="7">
        <f t="shared" si="1"/>
        <v>211</v>
      </c>
      <c r="P35" s="7">
        <f t="shared" si="1"/>
        <v>8402</v>
      </c>
      <c r="Q35" s="7">
        <f t="shared" si="1"/>
        <v>240</v>
      </c>
      <c r="R35" s="7">
        <f t="shared" si="1"/>
        <v>8990</v>
      </c>
      <c r="S35" s="7">
        <f t="shared" si="1"/>
        <v>248</v>
      </c>
      <c r="T35" s="7">
        <f t="shared" si="1"/>
        <v>9534</v>
      </c>
      <c r="U35" s="7">
        <f t="shared" si="1"/>
        <v>272</v>
      </c>
      <c r="V35" s="7">
        <f t="shared" si="1"/>
        <v>9672</v>
      </c>
    </row>
    <row r="39" spans="1:22" x14ac:dyDescent="0.25">
      <c r="C39" s="42">
        <v>42339</v>
      </c>
      <c r="D39" s="42">
        <v>42370</v>
      </c>
      <c r="E39" s="42">
        <v>42401</v>
      </c>
      <c r="F39" s="42">
        <v>42430</v>
      </c>
      <c r="G39" s="42">
        <v>42461</v>
      </c>
      <c r="H39" s="42">
        <v>42491</v>
      </c>
      <c r="I39" s="42">
        <v>42522</v>
      </c>
      <c r="J39" s="42">
        <v>42552</v>
      </c>
      <c r="K39" s="42">
        <v>42583</v>
      </c>
      <c r="L39" s="42">
        <v>42614</v>
      </c>
    </row>
    <row r="40" spans="1:22" ht="48.75" x14ac:dyDescent="0.25">
      <c r="B40" s="8" t="s">
        <v>1</v>
      </c>
      <c r="C40">
        <f>C35</f>
        <v>210</v>
      </c>
      <c r="D40">
        <f>E35</f>
        <v>194</v>
      </c>
      <c r="E40">
        <f>G35</f>
        <v>204</v>
      </c>
      <c r="F40">
        <f>I35</f>
        <v>212</v>
      </c>
      <c r="G40">
        <f>K35</f>
        <v>215</v>
      </c>
      <c r="H40">
        <f>M35</f>
        <v>233</v>
      </c>
      <c r="I40">
        <f>O35</f>
        <v>211</v>
      </c>
      <c r="J40">
        <f>Q35</f>
        <v>240</v>
      </c>
      <c r="K40">
        <f>S35</f>
        <v>248</v>
      </c>
      <c r="L40">
        <f>U35</f>
        <v>272</v>
      </c>
    </row>
    <row r="41" spans="1:22" ht="48.75" x14ac:dyDescent="0.25">
      <c r="B41" s="8" t="s">
        <v>1</v>
      </c>
      <c r="C41">
        <f>D35</f>
        <v>9128</v>
      </c>
      <c r="D41">
        <f>F35</f>
        <v>8712</v>
      </c>
      <c r="E41">
        <f>H35</f>
        <v>8522</v>
      </c>
      <c r="F41">
        <f>J35</f>
        <v>8846</v>
      </c>
      <c r="G41">
        <f>L35</f>
        <v>8402</v>
      </c>
      <c r="H41">
        <f>N35</f>
        <v>9096</v>
      </c>
      <c r="I41">
        <f>P35</f>
        <v>8402</v>
      </c>
      <c r="J41">
        <f>R35</f>
        <v>8990</v>
      </c>
      <c r="K41">
        <f>T35</f>
        <v>9534</v>
      </c>
      <c r="L41">
        <f>V35</f>
        <v>9672</v>
      </c>
    </row>
  </sheetData>
  <mergeCells count="10">
    <mergeCell ref="O7:P7"/>
    <mergeCell ref="Q7:R7"/>
    <mergeCell ref="S7:T7"/>
    <mergeCell ref="U7:V7"/>
    <mergeCell ref="C7:D7"/>
    <mergeCell ref="E7:F7"/>
    <mergeCell ref="G7:H7"/>
    <mergeCell ref="I7:J7"/>
    <mergeCell ref="K7:L7"/>
    <mergeCell ref="M7:N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41"/>
  <sheetViews>
    <sheetView topLeftCell="A14" workbookViewId="0">
      <selection activeCell="A29" sqref="A29:XFD29"/>
    </sheetView>
  </sheetViews>
  <sheetFormatPr defaultRowHeight="15" x14ac:dyDescent="0.25"/>
  <cols>
    <col min="2" max="2" width="20" customWidth="1"/>
    <col min="3" max="16" width="9.140625" customWidth="1"/>
  </cols>
  <sheetData>
    <row r="6" spans="1:24" ht="47.25" x14ac:dyDescent="0.25">
      <c r="B6" s="22" t="s">
        <v>7</v>
      </c>
    </row>
    <row r="7" spans="1:24" x14ac:dyDescent="0.25">
      <c r="C7" s="84">
        <v>42339</v>
      </c>
      <c r="D7" s="85"/>
      <c r="E7" s="84">
        <v>42370</v>
      </c>
      <c r="F7" s="85"/>
      <c r="G7" s="84">
        <v>42401</v>
      </c>
      <c r="H7" s="85"/>
      <c r="I7" s="84">
        <v>42430</v>
      </c>
      <c r="J7" s="85"/>
      <c r="K7" s="84">
        <v>42461</v>
      </c>
      <c r="L7" s="85"/>
      <c r="M7" s="84">
        <v>42491</v>
      </c>
      <c r="N7" s="85"/>
      <c r="O7" s="84">
        <v>42522</v>
      </c>
      <c r="P7" s="85"/>
      <c r="Q7" s="84">
        <v>42552</v>
      </c>
      <c r="R7" s="85"/>
      <c r="S7" s="84">
        <v>42583</v>
      </c>
      <c r="T7" s="85"/>
      <c r="U7" s="84">
        <v>42614</v>
      </c>
      <c r="V7" s="85"/>
    </row>
    <row r="8" spans="1:24" x14ac:dyDescent="0.25">
      <c r="C8" s="10" t="s">
        <v>11</v>
      </c>
      <c r="D8" s="11" t="s">
        <v>12</v>
      </c>
      <c r="E8" s="10" t="s">
        <v>11</v>
      </c>
      <c r="F8" s="11" t="s">
        <v>12</v>
      </c>
      <c r="G8" s="10" t="s">
        <v>11</v>
      </c>
      <c r="H8" s="11" t="s">
        <v>12</v>
      </c>
      <c r="I8" s="10" t="s">
        <v>11</v>
      </c>
      <c r="J8" s="11" t="s">
        <v>12</v>
      </c>
      <c r="K8" s="10" t="s">
        <v>11</v>
      </c>
      <c r="L8" s="11" t="s">
        <v>12</v>
      </c>
      <c r="M8" s="10" t="s">
        <v>11</v>
      </c>
      <c r="N8" s="11" t="s">
        <v>12</v>
      </c>
      <c r="O8" s="10" t="s">
        <v>11</v>
      </c>
      <c r="P8" s="11" t="s">
        <v>12</v>
      </c>
      <c r="Q8" s="10" t="s">
        <v>11</v>
      </c>
      <c r="R8" s="11" t="s">
        <v>12</v>
      </c>
      <c r="S8" s="10" t="s">
        <v>11</v>
      </c>
      <c r="T8" s="11" t="s">
        <v>12</v>
      </c>
      <c r="U8" s="10" t="s">
        <v>11</v>
      </c>
      <c r="V8" s="11" t="s">
        <v>12</v>
      </c>
    </row>
    <row r="9" spans="1:24" x14ac:dyDescent="0.25">
      <c r="A9" s="55" t="s">
        <v>44</v>
      </c>
      <c r="B9" s="12">
        <v>11010347</v>
      </c>
      <c r="C9" s="7"/>
      <c r="D9" s="7"/>
      <c r="E9" s="7"/>
      <c r="F9" s="7"/>
      <c r="G9" s="7"/>
      <c r="H9" s="7"/>
      <c r="I9" s="7"/>
      <c r="J9" s="7"/>
      <c r="K9" s="7">
        <v>1</v>
      </c>
      <c r="L9" s="7">
        <v>12</v>
      </c>
      <c r="M9" s="7">
        <v>1</v>
      </c>
      <c r="N9" s="7">
        <v>14</v>
      </c>
      <c r="O9" s="7"/>
      <c r="P9" s="7"/>
      <c r="Q9" s="7">
        <v>2</v>
      </c>
      <c r="R9" s="7">
        <v>28</v>
      </c>
      <c r="S9" s="7">
        <v>1</v>
      </c>
      <c r="T9" s="7">
        <v>15</v>
      </c>
      <c r="U9" s="7"/>
      <c r="V9" s="7"/>
      <c r="W9">
        <f>C9+E9+G9+I9+K9+M9+O9+Q9+S9+U9</f>
        <v>5</v>
      </c>
      <c r="X9">
        <f>D9+F9+H9+J9+L9+N9+P9+R9+T9+V9</f>
        <v>69</v>
      </c>
    </row>
    <row r="10" spans="1:24" x14ac:dyDescent="0.25">
      <c r="A10" s="55" t="s">
        <v>44</v>
      </c>
      <c r="B10" s="5">
        <v>11010349</v>
      </c>
      <c r="C10" s="7">
        <v>3</v>
      </c>
      <c r="D10" s="7">
        <v>37</v>
      </c>
      <c r="E10" s="7">
        <v>2</v>
      </c>
      <c r="F10" s="7">
        <v>29</v>
      </c>
      <c r="G10" s="7">
        <v>1</v>
      </c>
      <c r="H10" s="7">
        <v>12</v>
      </c>
      <c r="I10" s="7">
        <v>3</v>
      </c>
      <c r="J10" s="7">
        <v>43</v>
      </c>
      <c r="K10" s="7"/>
      <c r="L10" s="7"/>
      <c r="M10" s="7">
        <v>2</v>
      </c>
      <c r="N10" s="7">
        <v>31</v>
      </c>
      <c r="O10" s="7">
        <v>5</v>
      </c>
      <c r="P10" s="7">
        <v>65</v>
      </c>
      <c r="Q10" s="7">
        <v>5</v>
      </c>
      <c r="R10" s="7">
        <v>4</v>
      </c>
      <c r="S10" s="7">
        <v>1</v>
      </c>
      <c r="T10" s="7">
        <v>14</v>
      </c>
      <c r="U10" s="7">
        <v>3</v>
      </c>
      <c r="V10" s="7">
        <v>41</v>
      </c>
      <c r="W10">
        <f t="shared" ref="W10:X32" si="0">C10+E10+G10+I10+K10+M10+O10+Q10+S10+U10</f>
        <v>25</v>
      </c>
      <c r="X10">
        <f t="shared" si="0"/>
        <v>276</v>
      </c>
    </row>
    <row r="11" spans="1:24" x14ac:dyDescent="0.25">
      <c r="A11" s="55" t="s">
        <v>44</v>
      </c>
      <c r="B11" s="5">
        <v>11010350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>
        <f t="shared" si="0"/>
        <v>0</v>
      </c>
      <c r="X11">
        <f t="shared" si="0"/>
        <v>0</v>
      </c>
    </row>
    <row r="12" spans="1:24" x14ac:dyDescent="0.25">
      <c r="A12" s="55" t="s">
        <v>44</v>
      </c>
      <c r="B12" s="5">
        <v>11010351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>
        <f t="shared" si="0"/>
        <v>0</v>
      </c>
      <c r="X12">
        <f t="shared" si="0"/>
        <v>0</v>
      </c>
    </row>
    <row r="13" spans="1:24" x14ac:dyDescent="0.25">
      <c r="A13" s="55" t="s">
        <v>44</v>
      </c>
      <c r="B13" s="5">
        <v>11010352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>
        <f t="shared" si="0"/>
        <v>0</v>
      </c>
      <c r="X13">
        <f t="shared" si="0"/>
        <v>0</v>
      </c>
    </row>
    <row r="14" spans="1:24" x14ac:dyDescent="0.25">
      <c r="A14" s="55" t="s">
        <v>44</v>
      </c>
      <c r="B14" s="5">
        <v>11010353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>
        <f t="shared" si="0"/>
        <v>0</v>
      </c>
      <c r="X14">
        <f t="shared" si="0"/>
        <v>0</v>
      </c>
    </row>
    <row r="15" spans="1:24" x14ac:dyDescent="0.25">
      <c r="A15" s="55" t="s">
        <v>44</v>
      </c>
      <c r="B15" s="5">
        <v>11010354</v>
      </c>
      <c r="C15" s="7">
        <v>2</v>
      </c>
      <c r="D15" s="7">
        <v>23</v>
      </c>
      <c r="E15" s="7"/>
      <c r="F15" s="7"/>
      <c r="G15" s="7"/>
      <c r="H15" s="7"/>
      <c r="I15" s="7">
        <v>1</v>
      </c>
      <c r="J15" s="7">
        <v>13</v>
      </c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>
        <f t="shared" si="0"/>
        <v>3</v>
      </c>
      <c r="X15">
        <f t="shared" si="0"/>
        <v>36</v>
      </c>
    </row>
    <row r="16" spans="1:24" x14ac:dyDescent="0.25">
      <c r="A16" s="55" t="s">
        <v>44</v>
      </c>
      <c r="B16" s="5">
        <v>11010355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>
        <f t="shared" si="0"/>
        <v>0</v>
      </c>
      <c r="X16">
        <f t="shared" si="0"/>
        <v>0</v>
      </c>
    </row>
    <row r="17" spans="1:24 16384:16384" x14ac:dyDescent="0.25">
      <c r="A17" s="55" t="s">
        <v>44</v>
      </c>
      <c r="B17" s="5">
        <v>11010356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>
        <f t="shared" si="0"/>
        <v>0</v>
      </c>
      <c r="X17">
        <f t="shared" si="0"/>
        <v>0</v>
      </c>
    </row>
    <row r="18" spans="1:24 16384:16384" s="70" customFormat="1" x14ac:dyDescent="0.25">
      <c r="A18" s="68">
        <f>SUM(C18:V18)</f>
        <v>381</v>
      </c>
      <c r="B18" s="69"/>
      <c r="C18" s="24"/>
      <c r="D18" s="24">
        <f>SUM(D9:D17)</f>
        <v>60</v>
      </c>
      <c r="E18" s="24"/>
      <c r="F18" s="24">
        <f>SUM(F9:F17)</f>
        <v>29</v>
      </c>
      <c r="G18" s="24"/>
      <c r="H18" s="24">
        <f>SUM(H9:H17)</f>
        <v>12</v>
      </c>
      <c r="I18" s="24"/>
      <c r="J18" s="24">
        <f>SUM(J9:J17)</f>
        <v>56</v>
      </c>
      <c r="K18" s="24"/>
      <c r="L18" s="24">
        <f>SUM(L9:L17)</f>
        <v>12</v>
      </c>
      <c r="M18" s="24"/>
      <c r="N18" s="24">
        <f>SUM(N9:N17)</f>
        <v>45</v>
      </c>
      <c r="O18" s="24"/>
      <c r="P18" s="24">
        <f>SUM(P9:P17)</f>
        <v>65</v>
      </c>
      <c r="Q18" s="24"/>
      <c r="R18" s="24">
        <f>SUM(R9:R17)</f>
        <v>32</v>
      </c>
      <c r="S18" s="24"/>
      <c r="T18" s="24">
        <f>SUM(T9:T17)</f>
        <v>29</v>
      </c>
      <c r="U18" s="24"/>
      <c r="V18" s="24">
        <f>SUM(V9:V17)</f>
        <v>41</v>
      </c>
      <c r="X18" s="24"/>
    </row>
    <row r="19" spans="1:24 16384:16384" x14ac:dyDescent="0.25">
      <c r="A19" s="55"/>
      <c r="B19" s="5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4 16384:16384" ht="25.5" x14ac:dyDescent="0.25">
      <c r="A20" s="56" t="s">
        <v>45</v>
      </c>
      <c r="B20" s="5">
        <v>11010357</v>
      </c>
      <c r="C20" s="7">
        <v>20</v>
      </c>
      <c r="D20" s="7">
        <v>592</v>
      </c>
      <c r="E20" s="7">
        <v>18</v>
      </c>
      <c r="F20" s="7">
        <v>558</v>
      </c>
      <c r="G20" s="7">
        <v>19</v>
      </c>
      <c r="H20" s="7">
        <v>520</v>
      </c>
      <c r="I20" s="7">
        <v>17</v>
      </c>
      <c r="J20" s="7">
        <v>527</v>
      </c>
      <c r="K20" s="7">
        <v>18</v>
      </c>
      <c r="L20" s="7">
        <v>529</v>
      </c>
      <c r="M20" s="7">
        <v>19</v>
      </c>
      <c r="N20" s="7">
        <v>565</v>
      </c>
      <c r="O20" s="7">
        <v>18</v>
      </c>
      <c r="P20" s="7">
        <v>519</v>
      </c>
      <c r="Q20" s="7">
        <v>19</v>
      </c>
      <c r="R20" s="7">
        <v>562</v>
      </c>
      <c r="S20" s="7">
        <v>20</v>
      </c>
      <c r="T20" s="7">
        <v>594</v>
      </c>
      <c r="U20" s="7">
        <v>19</v>
      </c>
      <c r="V20" s="7">
        <v>544</v>
      </c>
      <c r="W20">
        <f t="shared" si="0"/>
        <v>187</v>
      </c>
      <c r="X20">
        <f t="shared" si="0"/>
        <v>5510</v>
      </c>
    </row>
    <row r="21" spans="1:24 16384:16384" ht="25.5" x14ac:dyDescent="0.25">
      <c r="A21" s="56" t="s">
        <v>45</v>
      </c>
      <c r="B21" s="5">
        <v>11010359</v>
      </c>
      <c r="C21" s="7">
        <v>113</v>
      </c>
      <c r="D21" s="7">
        <v>3458</v>
      </c>
      <c r="E21" s="7">
        <v>115</v>
      </c>
      <c r="F21" s="7">
        <v>3441</v>
      </c>
      <c r="G21" s="7">
        <v>111</v>
      </c>
      <c r="H21" s="7">
        <v>3202</v>
      </c>
      <c r="I21" s="7">
        <v>114</v>
      </c>
      <c r="J21" s="7">
        <v>3479</v>
      </c>
      <c r="K21" s="7">
        <v>113</v>
      </c>
      <c r="L21" s="7">
        <v>3373</v>
      </c>
      <c r="M21" s="7">
        <v>113</v>
      </c>
      <c r="N21" s="7">
        <v>3489</v>
      </c>
      <c r="O21" s="7">
        <v>117</v>
      </c>
      <c r="P21" s="7">
        <v>3345</v>
      </c>
      <c r="Q21" s="7">
        <v>119</v>
      </c>
      <c r="R21" s="7">
        <v>3581</v>
      </c>
      <c r="S21" s="7">
        <v>119</v>
      </c>
      <c r="T21" s="23">
        <v>3626</v>
      </c>
      <c r="U21" s="7">
        <v>119</v>
      </c>
      <c r="V21" s="7">
        <v>3469</v>
      </c>
      <c r="W21">
        <f t="shared" si="0"/>
        <v>1153</v>
      </c>
      <c r="X21">
        <f t="shared" si="0"/>
        <v>34463</v>
      </c>
    </row>
    <row r="22" spans="1:24 16384:16384" ht="25.5" x14ac:dyDescent="0.25">
      <c r="A22" s="56" t="s">
        <v>45</v>
      </c>
      <c r="B22" s="5">
        <v>11010360</v>
      </c>
      <c r="C22" s="7">
        <v>1</v>
      </c>
      <c r="D22" s="7">
        <v>31</v>
      </c>
      <c r="E22" s="7">
        <v>1</v>
      </c>
      <c r="F22" s="7">
        <v>31</v>
      </c>
      <c r="G22" s="7">
        <v>1</v>
      </c>
      <c r="H22" s="7">
        <v>29</v>
      </c>
      <c r="I22" s="7">
        <v>1</v>
      </c>
      <c r="J22" s="7">
        <v>31</v>
      </c>
      <c r="K22" s="7">
        <v>1</v>
      </c>
      <c r="L22" s="7">
        <v>30</v>
      </c>
      <c r="M22" s="7">
        <v>1</v>
      </c>
      <c r="N22" s="7">
        <v>31</v>
      </c>
      <c r="O22" s="7">
        <v>1</v>
      </c>
      <c r="P22" s="7">
        <v>30</v>
      </c>
      <c r="Q22" s="7">
        <v>1</v>
      </c>
      <c r="R22" s="7">
        <v>31</v>
      </c>
      <c r="S22" s="7">
        <v>1</v>
      </c>
      <c r="T22" s="7">
        <v>31</v>
      </c>
      <c r="U22" s="7">
        <v>1</v>
      </c>
      <c r="V22" s="7">
        <v>30</v>
      </c>
      <c r="W22">
        <f t="shared" si="0"/>
        <v>10</v>
      </c>
      <c r="X22">
        <f t="shared" si="0"/>
        <v>305</v>
      </c>
    </row>
    <row r="23" spans="1:24 16384:16384" ht="25.5" x14ac:dyDescent="0.25">
      <c r="A23" s="56" t="s">
        <v>45</v>
      </c>
      <c r="B23" s="5">
        <v>11010361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>
        <f t="shared" si="0"/>
        <v>0</v>
      </c>
      <c r="X23">
        <f t="shared" si="0"/>
        <v>0</v>
      </c>
    </row>
    <row r="24" spans="1:24 16384:16384" ht="25.5" x14ac:dyDescent="0.25">
      <c r="A24" s="56" t="s">
        <v>45</v>
      </c>
      <c r="B24" s="5">
        <v>11010362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>
        <f t="shared" si="0"/>
        <v>0</v>
      </c>
      <c r="X24">
        <f t="shared" si="0"/>
        <v>0</v>
      </c>
    </row>
    <row r="25" spans="1:24 16384:16384" ht="25.5" x14ac:dyDescent="0.25">
      <c r="A25" s="56" t="s">
        <v>45</v>
      </c>
      <c r="B25" s="5">
        <v>11010363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>
        <f t="shared" si="0"/>
        <v>0</v>
      </c>
      <c r="X25">
        <f t="shared" si="0"/>
        <v>0</v>
      </c>
    </row>
    <row r="26" spans="1:24 16384:16384" ht="25.5" x14ac:dyDescent="0.25">
      <c r="A26" s="56" t="s">
        <v>45</v>
      </c>
      <c r="B26" s="5">
        <v>11010364</v>
      </c>
      <c r="C26" s="7">
        <v>13</v>
      </c>
      <c r="D26" s="7">
        <v>365</v>
      </c>
      <c r="E26" s="7">
        <v>13</v>
      </c>
      <c r="F26" s="7">
        <v>379</v>
      </c>
      <c r="G26" s="7">
        <v>12</v>
      </c>
      <c r="H26" s="7">
        <v>348</v>
      </c>
      <c r="I26" s="7">
        <v>13</v>
      </c>
      <c r="J26" s="7">
        <v>395</v>
      </c>
      <c r="K26" s="7">
        <v>14</v>
      </c>
      <c r="L26" s="7">
        <v>414</v>
      </c>
      <c r="M26" s="7">
        <v>14</v>
      </c>
      <c r="N26" s="7">
        <v>408</v>
      </c>
      <c r="O26" s="7">
        <v>13</v>
      </c>
      <c r="P26" s="7">
        <v>390</v>
      </c>
      <c r="Q26" s="7">
        <v>13</v>
      </c>
      <c r="R26" s="7">
        <v>403</v>
      </c>
      <c r="S26" s="7">
        <v>13</v>
      </c>
      <c r="T26" s="7">
        <v>395</v>
      </c>
      <c r="U26" s="7">
        <v>12</v>
      </c>
      <c r="V26" s="7">
        <v>360</v>
      </c>
      <c r="W26">
        <f t="shared" si="0"/>
        <v>130</v>
      </c>
      <c r="X26">
        <f t="shared" si="0"/>
        <v>3857</v>
      </c>
    </row>
    <row r="27" spans="1:24 16384:16384" ht="25.5" x14ac:dyDescent="0.25">
      <c r="A27" s="56" t="s">
        <v>45</v>
      </c>
      <c r="B27" s="5">
        <v>11010365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>
        <f t="shared" si="0"/>
        <v>0</v>
      </c>
      <c r="X27">
        <f t="shared" si="0"/>
        <v>0</v>
      </c>
    </row>
    <row r="28" spans="1:24 16384:16384" ht="25.5" x14ac:dyDescent="0.25">
      <c r="A28" s="56" t="s">
        <v>45</v>
      </c>
      <c r="B28" s="5">
        <v>11010366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>
        <f t="shared" si="0"/>
        <v>0</v>
      </c>
      <c r="X28">
        <f t="shared" si="0"/>
        <v>0</v>
      </c>
    </row>
    <row r="29" spans="1:24 16384:16384" s="70" customFormat="1" x14ac:dyDescent="0.25">
      <c r="A29" s="68">
        <f>SUM(C29:V29)</f>
        <v>44135</v>
      </c>
      <c r="B29" s="69"/>
      <c r="C29" s="24"/>
      <c r="D29" s="24">
        <f>SUM(D20:D28)</f>
        <v>4446</v>
      </c>
      <c r="E29" s="24"/>
      <c r="F29" s="24">
        <f>SUM(F20:F28)</f>
        <v>4409</v>
      </c>
      <c r="G29" s="24"/>
      <c r="H29" s="24">
        <f>SUM(H20:H28)</f>
        <v>4099</v>
      </c>
      <c r="I29" s="24"/>
      <c r="J29" s="24">
        <f>SUM(J20:J28)</f>
        <v>4432</v>
      </c>
      <c r="K29" s="24"/>
      <c r="L29" s="24">
        <f>SUM(L20:L28)</f>
        <v>4346</v>
      </c>
      <c r="M29" s="24"/>
      <c r="N29" s="24">
        <f>SUM(N20:N28)</f>
        <v>4493</v>
      </c>
      <c r="O29" s="24"/>
      <c r="P29" s="24">
        <f>SUM(P20:P28)</f>
        <v>4284</v>
      </c>
      <c r="Q29" s="24"/>
      <c r="R29" s="24">
        <f>SUM(R20:R28)</f>
        <v>4577</v>
      </c>
      <c r="S29" s="24"/>
      <c r="T29" s="24">
        <f>SUM(T20:T28)</f>
        <v>4646</v>
      </c>
      <c r="U29" s="24"/>
      <c r="V29" s="24">
        <f>SUM(V20:V28)</f>
        <v>4403</v>
      </c>
      <c r="XFD29" s="24"/>
    </row>
    <row r="30" spans="1:24 16384:16384" x14ac:dyDescent="0.25">
      <c r="A30" s="56"/>
      <c r="B30" s="5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4 16384:16384" x14ac:dyDescent="0.25">
      <c r="A31" s="67">
        <v>191</v>
      </c>
      <c r="B31" s="6">
        <v>16010382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>
        <f t="shared" si="0"/>
        <v>0</v>
      </c>
      <c r="X31">
        <f t="shared" si="0"/>
        <v>0</v>
      </c>
    </row>
    <row r="32" spans="1:24 16384:16384" x14ac:dyDescent="0.25">
      <c r="A32" s="67">
        <v>191</v>
      </c>
      <c r="B32" s="6">
        <v>16010383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>
        <f t="shared" si="0"/>
        <v>0</v>
      </c>
      <c r="X32">
        <f t="shared" si="0"/>
        <v>0</v>
      </c>
    </row>
    <row r="33" spans="1:22" x14ac:dyDescent="0.25">
      <c r="A33" s="71"/>
      <c r="B33" s="6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</row>
    <row r="34" spans="1:22" x14ac:dyDescent="0.25">
      <c r="A34" s="68">
        <f>SUM(C34:V34)</f>
        <v>0</v>
      </c>
      <c r="B34" s="6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</row>
    <row r="35" spans="1:22" x14ac:dyDescent="0.25">
      <c r="A35" s="52"/>
      <c r="B35" s="39" t="s">
        <v>17</v>
      </c>
      <c r="C35" s="7">
        <f>SUM(C10:C32)</f>
        <v>152</v>
      </c>
      <c r="D35" s="7">
        <f t="shared" ref="D35:J35" si="1">SUM(D10:D32)</f>
        <v>9012</v>
      </c>
      <c r="E35" s="7">
        <f t="shared" si="1"/>
        <v>149</v>
      </c>
      <c r="F35" s="7">
        <f t="shared" si="1"/>
        <v>8876</v>
      </c>
      <c r="G35" s="7">
        <f t="shared" si="1"/>
        <v>144</v>
      </c>
      <c r="H35" s="7">
        <f t="shared" si="1"/>
        <v>8222</v>
      </c>
      <c r="I35" s="7">
        <f t="shared" si="1"/>
        <v>149</v>
      </c>
      <c r="J35" s="7">
        <f t="shared" si="1"/>
        <v>8976</v>
      </c>
      <c r="K35" s="7">
        <f>SUM(K9:K32)</f>
        <v>147</v>
      </c>
      <c r="L35" s="7">
        <f>SUM(L9:L32)</f>
        <v>8716</v>
      </c>
      <c r="M35" s="7">
        <f>SUM(M9:M32)</f>
        <v>150</v>
      </c>
      <c r="N35" s="7">
        <f>SUM(N10:N32)</f>
        <v>9062</v>
      </c>
      <c r="O35" s="7">
        <f t="shared" ref="O35:V35" si="2">SUM(O9:O32)</f>
        <v>154</v>
      </c>
      <c r="P35" s="7">
        <f t="shared" si="2"/>
        <v>8698</v>
      </c>
      <c r="Q35" s="7">
        <f t="shared" si="2"/>
        <v>159</v>
      </c>
      <c r="R35" s="7">
        <f t="shared" si="2"/>
        <v>9218</v>
      </c>
      <c r="S35" s="7">
        <f t="shared" si="2"/>
        <v>155</v>
      </c>
      <c r="T35" s="7">
        <f t="shared" si="2"/>
        <v>9350</v>
      </c>
      <c r="U35" s="7">
        <f t="shared" si="2"/>
        <v>154</v>
      </c>
      <c r="V35" s="7">
        <f t="shared" si="2"/>
        <v>8888</v>
      </c>
    </row>
    <row r="39" spans="1:22" x14ac:dyDescent="0.25">
      <c r="C39" s="42">
        <v>42339</v>
      </c>
      <c r="D39" s="42">
        <v>42370</v>
      </c>
      <c r="E39" s="42">
        <v>42401</v>
      </c>
      <c r="F39" s="42">
        <v>42430</v>
      </c>
      <c r="G39" s="42">
        <v>42461</v>
      </c>
      <c r="H39" s="42">
        <v>42491</v>
      </c>
      <c r="I39" s="42">
        <v>42522</v>
      </c>
      <c r="J39" s="42">
        <v>42552</v>
      </c>
      <c r="K39" s="42">
        <v>42583</v>
      </c>
      <c r="L39" s="42">
        <v>42614</v>
      </c>
    </row>
    <row r="40" spans="1:22" ht="47.25" x14ac:dyDescent="0.25">
      <c r="B40" s="22" t="s">
        <v>7</v>
      </c>
      <c r="C40">
        <f>C35</f>
        <v>152</v>
      </c>
      <c r="D40">
        <f>E35</f>
        <v>149</v>
      </c>
      <c r="E40">
        <f>G35</f>
        <v>144</v>
      </c>
      <c r="F40">
        <f>I35</f>
        <v>149</v>
      </c>
      <c r="G40">
        <f>K35</f>
        <v>147</v>
      </c>
      <c r="H40">
        <f>M35</f>
        <v>150</v>
      </c>
      <c r="I40">
        <f>O35</f>
        <v>154</v>
      </c>
      <c r="J40">
        <f>Q35</f>
        <v>159</v>
      </c>
      <c r="K40">
        <f>S35</f>
        <v>155</v>
      </c>
      <c r="L40">
        <f>U35</f>
        <v>154</v>
      </c>
    </row>
    <row r="41" spans="1:22" ht="47.25" x14ac:dyDescent="0.25">
      <c r="B41" s="22" t="s">
        <v>7</v>
      </c>
      <c r="C41">
        <f>D35</f>
        <v>9012</v>
      </c>
      <c r="D41">
        <f>F35</f>
        <v>8876</v>
      </c>
      <c r="E41">
        <f>H35</f>
        <v>8222</v>
      </c>
      <c r="F41">
        <f>J35</f>
        <v>8976</v>
      </c>
      <c r="G41">
        <f>L35</f>
        <v>8716</v>
      </c>
      <c r="H41">
        <f>N35</f>
        <v>9062</v>
      </c>
      <c r="I41">
        <f>P35</f>
        <v>8698</v>
      </c>
      <c r="J41">
        <f>R35</f>
        <v>9218</v>
      </c>
      <c r="K41">
        <f>T35</f>
        <v>9350</v>
      </c>
      <c r="L41">
        <f>V35</f>
        <v>8888</v>
      </c>
    </row>
  </sheetData>
  <mergeCells count="10">
    <mergeCell ref="O7:P7"/>
    <mergeCell ref="Q7:R7"/>
    <mergeCell ref="S7:T7"/>
    <mergeCell ref="U7:V7"/>
    <mergeCell ref="C7:D7"/>
    <mergeCell ref="E7:F7"/>
    <mergeCell ref="G7:H7"/>
    <mergeCell ref="I7:J7"/>
    <mergeCell ref="K7:L7"/>
    <mergeCell ref="M7:N7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41"/>
  <sheetViews>
    <sheetView topLeftCell="A14" workbookViewId="0">
      <selection activeCell="A29" sqref="A29:XFD29"/>
    </sheetView>
  </sheetViews>
  <sheetFormatPr defaultRowHeight="15" x14ac:dyDescent="0.25"/>
  <cols>
    <col min="2" max="2" width="19.28515625" customWidth="1"/>
    <col min="15" max="17" width="10.5703125" customWidth="1"/>
    <col min="18" max="19" width="9.140625" customWidth="1"/>
  </cols>
  <sheetData>
    <row r="6" spans="1:24" ht="81.75" customHeight="1" x14ac:dyDescent="0.25">
      <c r="B6" s="22" t="s">
        <v>6</v>
      </c>
    </row>
    <row r="7" spans="1:24" x14ac:dyDescent="0.25">
      <c r="C7" s="84">
        <v>42339</v>
      </c>
      <c r="D7" s="85"/>
      <c r="E7" s="84">
        <v>42370</v>
      </c>
      <c r="F7" s="85"/>
      <c r="G7" s="84">
        <v>42401</v>
      </c>
      <c r="H7" s="85"/>
      <c r="I7" s="84">
        <v>42430</v>
      </c>
      <c r="J7" s="85"/>
      <c r="K7" s="84">
        <v>42461</v>
      </c>
      <c r="L7" s="85"/>
      <c r="M7" s="84">
        <v>42491</v>
      </c>
      <c r="N7" s="85"/>
      <c r="O7" s="84">
        <v>42522</v>
      </c>
      <c r="P7" s="85"/>
      <c r="Q7" s="84">
        <v>42552</v>
      </c>
      <c r="R7" s="85"/>
      <c r="S7" s="84">
        <v>42583</v>
      </c>
      <c r="T7" s="85"/>
      <c r="U7" s="84">
        <v>42614</v>
      </c>
      <c r="V7" s="85"/>
    </row>
    <row r="8" spans="1:24" x14ac:dyDescent="0.25">
      <c r="C8" s="10" t="s">
        <v>11</v>
      </c>
      <c r="D8" s="11" t="s">
        <v>12</v>
      </c>
      <c r="E8" s="10" t="s">
        <v>11</v>
      </c>
      <c r="F8" s="11" t="s">
        <v>12</v>
      </c>
      <c r="G8" s="10" t="s">
        <v>11</v>
      </c>
      <c r="H8" s="11" t="s">
        <v>12</v>
      </c>
      <c r="I8" s="10" t="s">
        <v>11</v>
      </c>
      <c r="J8" s="11" t="s">
        <v>12</v>
      </c>
      <c r="K8" s="10" t="s">
        <v>11</v>
      </c>
      <c r="L8" s="11" t="s">
        <v>12</v>
      </c>
      <c r="M8" s="10" t="s">
        <v>11</v>
      </c>
      <c r="N8" s="11" t="s">
        <v>12</v>
      </c>
      <c r="O8" s="10" t="s">
        <v>11</v>
      </c>
      <c r="P8" s="11" t="s">
        <v>12</v>
      </c>
      <c r="Q8" s="10" t="s">
        <v>11</v>
      </c>
      <c r="R8" s="11" t="s">
        <v>12</v>
      </c>
      <c r="S8" s="10" t="s">
        <v>11</v>
      </c>
      <c r="T8" s="11" t="s">
        <v>12</v>
      </c>
      <c r="U8" s="10" t="s">
        <v>11</v>
      </c>
      <c r="V8" s="11" t="s">
        <v>12</v>
      </c>
    </row>
    <row r="9" spans="1:24" x14ac:dyDescent="0.25">
      <c r="A9" s="55" t="s">
        <v>44</v>
      </c>
      <c r="B9" s="12">
        <v>11010347</v>
      </c>
      <c r="C9" s="7">
        <v>4</v>
      </c>
      <c r="D9" s="7">
        <v>56</v>
      </c>
      <c r="E9" s="7">
        <v>4</v>
      </c>
      <c r="F9" s="7">
        <v>43</v>
      </c>
      <c r="G9" s="7">
        <v>7</v>
      </c>
      <c r="H9" s="7">
        <v>98</v>
      </c>
      <c r="I9" s="7">
        <v>5</v>
      </c>
      <c r="J9" s="7">
        <v>70</v>
      </c>
      <c r="K9" s="7">
        <v>6</v>
      </c>
      <c r="L9" s="7">
        <v>84</v>
      </c>
      <c r="M9" s="7">
        <v>5</v>
      </c>
      <c r="N9" s="7">
        <v>66</v>
      </c>
      <c r="O9" s="7">
        <v>7</v>
      </c>
      <c r="P9" s="7">
        <v>98</v>
      </c>
      <c r="Q9" s="7">
        <v>6</v>
      </c>
      <c r="R9" s="7">
        <v>74</v>
      </c>
      <c r="S9" s="7">
        <v>1</v>
      </c>
      <c r="T9" s="7">
        <v>14</v>
      </c>
      <c r="U9" s="7">
        <v>2</v>
      </c>
      <c r="V9" s="7">
        <v>32</v>
      </c>
      <c r="W9">
        <f>C9+E9+G9+I9+K9+M9+O9+Q9+S9+U9</f>
        <v>47</v>
      </c>
      <c r="X9">
        <f>D9+F9+H9+J9+L9+N9+P9+R9+T9+V9</f>
        <v>635</v>
      </c>
    </row>
    <row r="10" spans="1:24" x14ac:dyDescent="0.25">
      <c r="A10" s="55" t="s">
        <v>44</v>
      </c>
      <c r="B10" s="5">
        <v>11010349</v>
      </c>
      <c r="C10" s="7">
        <v>25</v>
      </c>
      <c r="D10" s="7">
        <v>349</v>
      </c>
      <c r="E10" s="7">
        <v>30</v>
      </c>
      <c r="F10" s="7">
        <v>413</v>
      </c>
      <c r="G10" s="7">
        <v>26</v>
      </c>
      <c r="H10" s="7">
        <v>348</v>
      </c>
      <c r="I10" s="7">
        <v>33</v>
      </c>
      <c r="J10" s="7">
        <v>454</v>
      </c>
      <c r="K10" s="7">
        <v>39</v>
      </c>
      <c r="L10" s="7">
        <v>475</v>
      </c>
      <c r="M10" s="7">
        <v>23</v>
      </c>
      <c r="N10" s="7">
        <v>321</v>
      </c>
      <c r="O10" s="7">
        <v>30</v>
      </c>
      <c r="P10" s="7">
        <v>414</v>
      </c>
      <c r="Q10" s="7">
        <v>30</v>
      </c>
      <c r="R10" s="7">
        <v>419</v>
      </c>
      <c r="S10" s="7">
        <v>34</v>
      </c>
      <c r="T10" s="7">
        <v>464</v>
      </c>
      <c r="U10" s="7">
        <v>25</v>
      </c>
      <c r="V10" s="7">
        <v>366</v>
      </c>
      <c r="W10">
        <f t="shared" ref="W10:X33" si="0">C10+E10+G10+I10+K10+M10+O10+Q10+S10+U10</f>
        <v>295</v>
      </c>
      <c r="X10">
        <f t="shared" si="0"/>
        <v>4023</v>
      </c>
    </row>
    <row r="11" spans="1:24" x14ac:dyDescent="0.25">
      <c r="A11" s="55" t="s">
        <v>44</v>
      </c>
      <c r="B11" s="5">
        <v>11010350</v>
      </c>
      <c r="C11" s="7">
        <v>9</v>
      </c>
      <c r="D11" s="7">
        <v>127</v>
      </c>
      <c r="E11" s="7">
        <v>7</v>
      </c>
      <c r="F11" s="7">
        <v>98</v>
      </c>
      <c r="G11" s="7">
        <v>11</v>
      </c>
      <c r="H11" s="7">
        <v>145</v>
      </c>
      <c r="I11" s="7">
        <v>8</v>
      </c>
      <c r="J11" s="7">
        <v>111</v>
      </c>
      <c r="K11" s="7">
        <v>9</v>
      </c>
      <c r="L11" s="7">
        <v>127</v>
      </c>
      <c r="M11" s="7">
        <v>10</v>
      </c>
      <c r="N11" s="7">
        <v>139</v>
      </c>
      <c r="O11" s="7">
        <v>5</v>
      </c>
      <c r="P11" s="7">
        <v>70</v>
      </c>
      <c r="Q11" s="7">
        <v>4</v>
      </c>
      <c r="R11" s="7">
        <v>55</v>
      </c>
      <c r="S11" s="7">
        <v>7</v>
      </c>
      <c r="T11" s="7">
        <v>97</v>
      </c>
      <c r="U11" s="7">
        <v>4</v>
      </c>
      <c r="V11" s="7">
        <v>60</v>
      </c>
      <c r="W11">
        <f t="shared" si="0"/>
        <v>74</v>
      </c>
      <c r="X11">
        <f t="shared" si="0"/>
        <v>1029</v>
      </c>
    </row>
    <row r="12" spans="1:24" x14ac:dyDescent="0.25">
      <c r="A12" s="55" t="s">
        <v>44</v>
      </c>
      <c r="B12" s="5">
        <v>11010351</v>
      </c>
      <c r="C12" s="7">
        <v>4</v>
      </c>
      <c r="D12" s="7">
        <v>57</v>
      </c>
      <c r="E12" s="7">
        <v>2</v>
      </c>
      <c r="F12" s="7">
        <v>28</v>
      </c>
      <c r="G12" s="7">
        <v>5</v>
      </c>
      <c r="H12" s="7">
        <v>70</v>
      </c>
      <c r="I12" s="7">
        <v>4</v>
      </c>
      <c r="J12" s="7">
        <v>56</v>
      </c>
      <c r="K12" s="7">
        <v>1</v>
      </c>
      <c r="L12" s="7">
        <v>14</v>
      </c>
      <c r="M12" s="7">
        <v>2</v>
      </c>
      <c r="N12" s="7">
        <v>17</v>
      </c>
      <c r="O12" s="7">
        <v>3</v>
      </c>
      <c r="P12" s="7">
        <v>15</v>
      </c>
      <c r="Q12" s="7">
        <v>3</v>
      </c>
      <c r="R12" s="7">
        <v>42</v>
      </c>
      <c r="S12" s="7">
        <v>2</v>
      </c>
      <c r="T12" s="7">
        <v>27</v>
      </c>
      <c r="U12" s="7">
        <v>3</v>
      </c>
      <c r="V12" s="7">
        <v>39</v>
      </c>
      <c r="W12">
        <f t="shared" si="0"/>
        <v>29</v>
      </c>
      <c r="X12">
        <f t="shared" si="0"/>
        <v>365</v>
      </c>
    </row>
    <row r="13" spans="1:24" x14ac:dyDescent="0.25">
      <c r="A13" s="55" t="s">
        <v>44</v>
      </c>
      <c r="B13" s="5">
        <v>11010352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>
        <f t="shared" si="0"/>
        <v>0</v>
      </c>
      <c r="X13">
        <f t="shared" si="0"/>
        <v>0</v>
      </c>
    </row>
    <row r="14" spans="1:24" x14ac:dyDescent="0.25">
      <c r="A14" s="55" t="s">
        <v>44</v>
      </c>
      <c r="B14" s="5">
        <v>11010353</v>
      </c>
      <c r="C14" s="7"/>
      <c r="D14" s="7"/>
      <c r="E14" s="7"/>
      <c r="F14" s="7"/>
      <c r="G14" s="7"/>
      <c r="H14" s="7"/>
      <c r="I14" s="7"/>
      <c r="J14" s="7"/>
      <c r="K14" s="7">
        <v>1</v>
      </c>
      <c r="L14" s="7">
        <v>1</v>
      </c>
      <c r="M14" s="7"/>
      <c r="N14" s="7"/>
      <c r="O14" s="7">
        <v>1</v>
      </c>
      <c r="P14" s="7">
        <v>13</v>
      </c>
      <c r="Q14" s="7">
        <v>1</v>
      </c>
      <c r="R14" s="7">
        <v>13</v>
      </c>
      <c r="S14" s="7"/>
      <c r="T14" s="7"/>
      <c r="U14" s="7">
        <v>1</v>
      </c>
      <c r="V14" s="7">
        <v>14</v>
      </c>
      <c r="W14">
        <f t="shared" si="0"/>
        <v>4</v>
      </c>
      <c r="X14">
        <f t="shared" si="0"/>
        <v>41</v>
      </c>
    </row>
    <row r="15" spans="1:24" x14ac:dyDescent="0.25">
      <c r="A15" s="55" t="s">
        <v>44</v>
      </c>
      <c r="B15" s="5">
        <v>11010354</v>
      </c>
      <c r="C15" s="7">
        <v>4</v>
      </c>
      <c r="D15" s="7">
        <v>49</v>
      </c>
      <c r="E15" s="7">
        <v>4</v>
      </c>
      <c r="F15" s="7">
        <v>57</v>
      </c>
      <c r="G15" s="7">
        <v>4</v>
      </c>
      <c r="H15" s="7">
        <v>56</v>
      </c>
      <c r="I15" s="7">
        <v>6</v>
      </c>
      <c r="J15" s="7">
        <v>84</v>
      </c>
      <c r="K15" s="7">
        <v>3</v>
      </c>
      <c r="L15" s="7">
        <v>41</v>
      </c>
      <c r="M15" s="7">
        <v>3</v>
      </c>
      <c r="N15" s="7">
        <v>41</v>
      </c>
      <c r="O15" s="7">
        <v>6</v>
      </c>
      <c r="P15" s="7">
        <v>82</v>
      </c>
      <c r="Q15" s="7">
        <v>9</v>
      </c>
      <c r="R15" s="7">
        <v>126</v>
      </c>
      <c r="S15" s="7">
        <v>5</v>
      </c>
      <c r="T15" s="7">
        <v>60</v>
      </c>
      <c r="U15" s="7">
        <v>2</v>
      </c>
      <c r="V15" s="7">
        <v>38</v>
      </c>
      <c r="W15">
        <f t="shared" si="0"/>
        <v>46</v>
      </c>
      <c r="X15">
        <f t="shared" si="0"/>
        <v>634</v>
      </c>
    </row>
    <row r="16" spans="1:24" x14ac:dyDescent="0.25">
      <c r="A16" s="55" t="s">
        <v>44</v>
      </c>
      <c r="B16" s="5">
        <v>11010355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>
        <f t="shared" si="0"/>
        <v>0</v>
      </c>
      <c r="X16">
        <f t="shared" si="0"/>
        <v>0</v>
      </c>
    </row>
    <row r="17" spans="1:24 16384:16384" x14ac:dyDescent="0.25">
      <c r="A17" s="55" t="s">
        <v>44</v>
      </c>
      <c r="B17" s="5">
        <v>11010356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>
        <f t="shared" si="0"/>
        <v>0</v>
      </c>
      <c r="X17">
        <f t="shared" si="0"/>
        <v>0</v>
      </c>
    </row>
    <row r="18" spans="1:24 16384:16384" s="70" customFormat="1" x14ac:dyDescent="0.25">
      <c r="A18" s="68">
        <f>SUM(C18:V18)</f>
        <v>6727</v>
      </c>
      <c r="B18" s="69"/>
      <c r="C18" s="24"/>
      <c r="D18" s="24">
        <f>SUM(D9:D17)</f>
        <v>638</v>
      </c>
      <c r="E18" s="24"/>
      <c r="F18" s="24">
        <f>SUM(F9:F17)</f>
        <v>639</v>
      </c>
      <c r="G18" s="24"/>
      <c r="H18" s="24">
        <f>SUM(H9:H17)</f>
        <v>717</v>
      </c>
      <c r="I18" s="24"/>
      <c r="J18" s="24">
        <f>SUM(J9:J17)</f>
        <v>775</v>
      </c>
      <c r="K18" s="24"/>
      <c r="L18" s="24">
        <f>SUM(L9:L17)</f>
        <v>742</v>
      </c>
      <c r="M18" s="24"/>
      <c r="N18" s="24">
        <f>SUM(N9:N17)</f>
        <v>584</v>
      </c>
      <c r="O18" s="24"/>
      <c r="P18" s="24">
        <f>SUM(P9:P17)</f>
        <v>692</v>
      </c>
      <c r="Q18" s="24"/>
      <c r="R18" s="24">
        <f>SUM(R9:R17)</f>
        <v>729</v>
      </c>
      <c r="S18" s="24"/>
      <c r="T18" s="24">
        <f>SUM(T9:T17)</f>
        <v>662</v>
      </c>
      <c r="U18" s="24"/>
      <c r="V18" s="24">
        <f>SUM(V9:V17)</f>
        <v>549</v>
      </c>
      <c r="X18" s="24"/>
    </row>
    <row r="19" spans="1:24 16384:16384" x14ac:dyDescent="0.25">
      <c r="A19" s="55"/>
      <c r="B19" s="5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4 16384:16384" ht="25.5" x14ac:dyDescent="0.25">
      <c r="A20" s="56" t="s">
        <v>45</v>
      </c>
      <c r="B20" s="5">
        <v>11010357</v>
      </c>
      <c r="C20" s="2">
        <v>2</v>
      </c>
      <c r="D20" s="2">
        <v>36</v>
      </c>
      <c r="E20" s="7">
        <v>1</v>
      </c>
      <c r="F20" s="7">
        <v>13</v>
      </c>
      <c r="G20" s="7">
        <v>2</v>
      </c>
      <c r="H20" s="7">
        <v>28</v>
      </c>
      <c r="I20" s="7">
        <v>1</v>
      </c>
      <c r="J20" s="7">
        <v>14</v>
      </c>
      <c r="K20" s="7"/>
      <c r="L20" s="7"/>
      <c r="M20" s="7">
        <v>1</v>
      </c>
      <c r="N20" s="7">
        <v>6</v>
      </c>
      <c r="O20" s="7">
        <v>3</v>
      </c>
      <c r="P20" s="7">
        <v>19</v>
      </c>
      <c r="Q20" s="7"/>
      <c r="R20" s="7"/>
      <c r="S20" s="7"/>
      <c r="T20" s="7"/>
      <c r="U20" s="7">
        <v>1</v>
      </c>
      <c r="V20" s="7">
        <v>8</v>
      </c>
      <c r="W20">
        <f t="shared" si="0"/>
        <v>11</v>
      </c>
      <c r="X20">
        <f t="shared" si="0"/>
        <v>124</v>
      </c>
    </row>
    <row r="21" spans="1:24 16384:16384" ht="25.5" x14ac:dyDescent="0.25">
      <c r="A21" s="56" t="s">
        <v>45</v>
      </c>
      <c r="B21" s="5">
        <v>11010359</v>
      </c>
      <c r="C21" s="7">
        <v>19</v>
      </c>
      <c r="D21" s="7">
        <v>186</v>
      </c>
      <c r="E21" s="7">
        <v>16</v>
      </c>
      <c r="F21" s="7">
        <v>207</v>
      </c>
      <c r="G21" s="7">
        <v>9</v>
      </c>
      <c r="H21" s="7">
        <v>113</v>
      </c>
      <c r="I21" s="7">
        <v>11</v>
      </c>
      <c r="J21" s="7">
        <v>179</v>
      </c>
      <c r="K21" s="7">
        <v>20</v>
      </c>
      <c r="L21" s="7">
        <v>222</v>
      </c>
      <c r="M21" s="7">
        <v>10</v>
      </c>
      <c r="N21" s="7">
        <v>150</v>
      </c>
      <c r="O21" s="7">
        <v>10</v>
      </c>
      <c r="P21" s="7">
        <v>136</v>
      </c>
      <c r="Q21" s="7">
        <v>14</v>
      </c>
      <c r="R21" s="7">
        <v>174</v>
      </c>
      <c r="S21" s="7">
        <v>15</v>
      </c>
      <c r="T21" s="23">
        <v>218</v>
      </c>
      <c r="U21" s="7">
        <v>16</v>
      </c>
      <c r="V21" s="7">
        <v>208</v>
      </c>
      <c r="W21">
        <f t="shared" si="0"/>
        <v>140</v>
      </c>
      <c r="X21">
        <f t="shared" si="0"/>
        <v>1793</v>
      </c>
    </row>
    <row r="22" spans="1:24 16384:16384" ht="25.5" x14ac:dyDescent="0.25">
      <c r="A22" s="56" t="s">
        <v>45</v>
      </c>
      <c r="B22" s="5">
        <v>11010360</v>
      </c>
      <c r="C22" s="7">
        <v>5</v>
      </c>
      <c r="D22" s="7">
        <v>60</v>
      </c>
      <c r="E22" s="7">
        <v>1</v>
      </c>
      <c r="F22" s="7">
        <v>9</v>
      </c>
      <c r="G22" s="7">
        <v>2</v>
      </c>
      <c r="H22" s="7">
        <v>14</v>
      </c>
      <c r="I22" s="7">
        <v>2</v>
      </c>
      <c r="J22" s="7">
        <v>27</v>
      </c>
      <c r="K22" s="7">
        <v>3</v>
      </c>
      <c r="L22" s="7">
        <v>20</v>
      </c>
      <c r="M22" s="7">
        <v>6</v>
      </c>
      <c r="N22" s="7">
        <v>46</v>
      </c>
      <c r="O22" s="7">
        <v>3</v>
      </c>
      <c r="P22" s="7">
        <v>16</v>
      </c>
      <c r="Q22" s="7">
        <v>1</v>
      </c>
      <c r="R22" s="7">
        <v>3</v>
      </c>
      <c r="S22" s="7">
        <v>3</v>
      </c>
      <c r="T22" s="7">
        <v>40</v>
      </c>
      <c r="U22" s="7">
        <v>4</v>
      </c>
      <c r="V22" s="7">
        <v>34</v>
      </c>
      <c r="W22">
        <f t="shared" si="0"/>
        <v>30</v>
      </c>
      <c r="X22">
        <f t="shared" si="0"/>
        <v>269</v>
      </c>
    </row>
    <row r="23" spans="1:24 16384:16384" ht="25.5" x14ac:dyDescent="0.25">
      <c r="A23" s="56" t="s">
        <v>45</v>
      </c>
      <c r="B23" s="5">
        <v>11010361</v>
      </c>
      <c r="C23" s="7"/>
      <c r="D23" s="7"/>
      <c r="E23" s="7">
        <v>1</v>
      </c>
      <c r="F23" s="7">
        <v>7</v>
      </c>
      <c r="G23" s="7">
        <v>1</v>
      </c>
      <c r="H23" s="7">
        <v>3</v>
      </c>
      <c r="I23" s="7">
        <v>1</v>
      </c>
      <c r="J23" s="7">
        <v>3</v>
      </c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>
        <f t="shared" si="0"/>
        <v>3</v>
      </c>
      <c r="X23">
        <f t="shared" si="0"/>
        <v>13</v>
      </c>
    </row>
    <row r="24" spans="1:24 16384:16384" ht="25.5" x14ac:dyDescent="0.25">
      <c r="A24" s="56" t="s">
        <v>45</v>
      </c>
      <c r="B24" s="5">
        <v>11010362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>
        <f t="shared" si="0"/>
        <v>0</v>
      </c>
      <c r="X24">
        <f t="shared" si="0"/>
        <v>0</v>
      </c>
    </row>
    <row r="25" spans="1:24 16384:16384" ht="25.5" x14ac:dyDescent="0.25">
      <c r="A25" s="56" t="s">
        <v>45</v>
      </c>
      <c r="B25" s="5">
        <v>11010363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>
        <f t="shared" si="0"/>
        <v>0</v>
      </c>
      <c r="X25">
        <f t="shared" si="0"/>
        <v>0</v>
      </c>
    </row>
    <row r="26" spans="1:24 16384:16384" ht="25.5" x14ac:dyDescent="0.25">
      <c r="A26" s="56" t="s">
        <v>45</v>
      </c>
      <c r="B26" s="5">
        <v>11010364</v>
      </c>
      <c r="C26" s="7">
        <v>1</v>
      </c>
      <c r="D26" s="7">
        <v>11</v>
      </c>
      <c r="E26" s="7">
        <v>1</v>
      </c>
      <c r="F26" s="7">
        <v>15</v>
      </c>
      <c r="G26" s="7">
        <v>2</v>
      </c>
      <c r="H26" s="7">
        <v>13</v>
      </c>
      <c r="I26" s="7"/>
      <c r="J26" s="7"/>
      <c r="K26" s="7">
        <v>1</v>
      </c>
      <c r="L26" s="7">
        <v>4</v>
      </c>
      <c r="M26" s="7"/>
      <c r="N26" s="7"/>
      <c r="O26" s="7"/>
      <c r="P26" s="7"/>
      <c r="Q26" s="7"/>
      <c r="R26" s="7"/>
      <c r="S26" s="7">
        <v>1</v>
      </c>
      <c r="T26" s="7">
        <v>1</v>
      </c>
      <c r="U26" s="7">
        <v>1</v>
      </c>
      <c r="V26" s="7">
        <v>8</v>
      </c>
      <c r="W26">
        <f t="shared" si="0"/>
        <v>7</v>
      </c>
      <c r="X26">
        <f t="shared" si="0"/>
        <v>52</v>
      </c>
    </row>
    <row r="27" spans="1:24 16384:16384" ht="25.5" x14ac:dyDescent="0.25">
      <c r="A27" s="56" t="s">
        <v>45</v>
      </c>
      <c r="B27" s="5">
        <v>11010365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>
        <f t="shared" si="0"/>
        <v>0</v>
      </c>
      <c r="X27">
        <f t="shared" si="0"/>
        <v>0</v>
      </c>
    </row>
    <row r="28" spans="1:24 16384:16384" ht="25.5" x14ac:dyDescent="0.25">
      <c r="A28" s="56" t="s">
        <v>45</v>
      </c>
      <c r="B28" s="5">
        <v>11010366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>
        <f t="shared" si="0"/>
        <v>0</v>
      </c>
      <c r="X28">
        <f t="shared" si="0"/>
        <v>0</v>
      </c>
    </row>
    <row r="29" spans="1:24 16384:16384" s="70" customFormat="1" x14ac:dyDescent="0.25">
      <c r="A29" s="68">
        <f>SUM(C29:V29)</f>
        <v>2251</v>
      </c>
      <c r="B29" s="69"/>
      <c r="C29" s="24"/>
      <c r="D29" s="24">
        <f>SUM(D20:D28)</f>
        <v>293</v>
      </c>
      <c r="E29" s="24"/>
      <c r="F29" s="24">
        <f>SUM(F20:F28)</f>
        <v>251</v>
      </c>
      <c r="G29" s="24"/>
      <c r="H29" s="24">
        <f>SUM(H20:H28)</f>
        <v>171</v>
      </c>
      <c r="I29" s="24"/>
      <c r="J29" s="24">
        <f>SUM(J20:J28)</f>
        <v>223</v>
      </c>
      <c r="K29" s="24"/>
      <c r="L29" s="24">
        <f>SUM(L20:L28)</f>
        <v>246</v>
      </c>
      <c r="M29" s="24"/>
      <c r="N29" s="24">
        <f>SUM(N20:N28)</f>
        <v>202</v>
      </c>
      <c r="O29" s="24"/>
      <c r="P29" s="24">
        <f>SUM(P20:P28)</f>
        <v>171</v>
      </c>
      <c r="Q29" s="24"/>
      <c r="R29" s="24">
        <f>SUM(R20:R28)</f>
        <v>177</v>
      </c>
      <c r="S29" s="24"/>
      <c r="T29" s="24">
        <f>SUM(T20:T28)</f>
        <v>259</v>
      </c>
      <c r="U29" s="24"/>
      <c r="V29" s="24">
        <f>SUM(V20:V28)</f>
        <v>258</v>
      </c>
      <c r="XFD29" s="24"/>
    </row>
    <row r="30" spans="1:24 16384:16384" x14ac:dyDescent="0.25">
      <c r="A30" s="56"/>
      <c r="B30" s="5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4 16384:16384" x14ac:dyDescent="0.25">
      <c r="A31" s="67">
        <v>191</v>
      </c>
      <c r="B31" s="6">
        <v>16010382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>
        <f t="shared" si="0"/>
        <v>0</v>
      </c>
      <c r="X31">
        <f t="shared" si="0"/>
        <v>0</v>
      </c>
    </row>
    <row r="32" spans="1:24 16384:16384" x14ac:dyDescent="0.25">
      <c r="A32" s="67">
        <v>191</v>
      </c>
      <c r="B32" s="6">
        <v>16010383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>
        <f t="shared" si="0"/>
        <v>0</v>
      </c>
      <c r="X32">
        <f t="shared" si="0"/>
        <v>0</v>
      </c>
    </row>
    <row r="33" spans="1:24" x14ac:dyDescent="0.25">
      <c r="A33" s="71"/>
      <c r="B33" s="25" t="s">
        <v>9</v>
      </c>
      <c r="C33" s="7"/>
      <c r="D33" s="7"/>
      <c r="E33" s="7"/>
      <c r="F33" s="7"/>
      <c r="G33" s="7"/>
      <c r="H33" s="7"/>
      <c r="I33" s="7"/>
      <c r="J33" s="7"/>
      <c r="K33" s="24">
        <v>1</v>
      </c>
      <c r="L33" s="24">
        <v>7</v>
      </c>
      <c r="M33" s="7"/>
      <c r="N33" s="7"/>
      <c r="O33" s="7"/>
      <c r="P33" s="7"/>
      <c r="Q33" s="7"/>
      <c r="R33" s="7"/>
      <c r="S33" s="7"/>
      <c r="T33" s="7"/>
      <c r="U33" s="7"/>
      <c r="V33" s="7"/>
      <c r="W33">
        <f t="shared" si="0"/>
        <v>1</v>
      </c>
      <c r="X33">
        <f t="shared" si="0"/>
        <v>7</v>
      </c>
    </row>
    <row r="34" spans="1:24" x14ac:dyDescent="0.25">
      <c r="A34" s="68">
        <f>SUM(C34:V34)</f>
        <v>15</v>
      </c>
      <c r="B34" s="26" t="s">
        <v>10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7">
        <v>1</v>
      </c>
      <c r="V34" s="27">
        <v>14</v>
      </c>
      <c r="W34">
        <f t="shared" ref="W34:X34" si="1">C34+E34+G34+I34+K34+M34+O34+Q34+S34+U34</f>
        <v>1</v>
      </c>
      <c r="X34">
        <f t="shared" si="1"/>
        <v>14</v>
      </c>
    </row>
    <row r="35" spans="1:24" s="38" customFormat="1" x14ac:dyDescent="0.25">
      <c r="A35" s="52"/>
      <c r="B35" s="36" t="s">
        <v>17</v>
      </c>
      <c r="C35" s="7">
        <f t="shared" ref="C35:T35" si="2">SUM(C9:C33)</f>
        <v>73</v>
      </c>
      <c r="D35" s="7">
        <f t="shared" si="2"/>
        <v>1862</v>
      </c>
      <c r="E35" s="7">
        <f t="shared" si="2"/>
        <v>67</v>
      </c>
      <c r="F35" s="7">
        <f t="shared" si="2"/>
        <v>1780</v>
      </c>
      <c r="G35" s="7">
        <f t="shared" si="2"/>
        <v>69</v>
      </c>
      <c r="H35" s="7">
        <f t="shared" si="2"/>
        <v>1776</v>
      </c>
      <c r="I35" s="7">
        <f t="shared" si="2"/>
        <v>71</v>
      </c>
      <c r="J35" s="7">
        <f t="shared" si="2"/>
        <v>1996</v>
      </c>
      <c r="K35" s="7">
        <f t="shared" si="2"/>
        <v>84</v>
      </c>
      <c r="L35" s="7">
        <f t="shared" si="2"/>
        <v>1983</v>
      </c>
      <c r="M35" s="7">
        <f t="shared" si="2"/>
        <v>60</v>
      </c>
      <c r="N35" s="7">
        <f t="shared" si="2"/>
        <v>1572</v>
      </c>
      <c r="O35" s="7">
        <f t="shared" si="2"/>
        <v>68</v>
      </c>
      <c r="P35" s="7">
        <f t="shared" si="2"/>
        <v>1726</v>
      </c>
      <c r="Q35" s="7">
        <f t="shared" si="2"/>
        <v>68</v>
      </c>
      <c r="R35" s="7">
        <f t="shared" si="2"/>
        <v>1812</v>
      </c>
      <c r="S35" s="7">
        <f t="shared" si="2"/>
        <v>68</v>
      </c>
      <c r="T35" s="7">
        <f t="shared" si="2"/>
        <v>1842</v>
      </c>
      <c r="U35" s="7">
        <f>SUM(U9:U34)</f>
        <v>60</v>
      </c>
      <c r="V35" s="7">
        <f>SUM(V9:V34)</f>
        <v>1628</v>
      </c>
    </row>
    <row r="39" spans="1:24" x14ac:dyDescent="0.25">
      <c r="C39" s="42">
        <v>42339</v>
      </c>
      <c r="D39" s="42">
        <v>42370</v>
      </c>
      <c r="E39" s="42">
        <v>42401</v>
      </c>
      <c r="F39" s="42">
        <v>42430</v>
      </c>
      <c r="G39" s="42">
        <v>42461</v>
      </c>
      <c r="H39" s="42">
        <v>42491</v>
      </c>
      <c r="I39" s="42">
        <v>42522</v>
      </c>
      <c r="J39" s="42">
        <v>42552</v>
      </c>
      <c r="K39" s="42">
        <v>42583</v>
      </c>
      <c r="L39" s="42">
        <v>42614</v>
      </c>
    </row>
    <row r="40" spans="1:24" ht="63" x14ac:dyDescent="0.25">
      <c r="B40" s="22" t="s">
        <v>6</v>
      </c>
      <c r="C40">
        <f>C35</f>
        <v>73</v>
      </c>
      <c r="D40">
        <f>E35</f>
        <v>67</v>
      </c>
      <c r="E40">
        <f>G35</f>
        <v>69</v>
      </c>
      <c r="F40">
        <f>I35</f>
        <v>71</v>
      </c>
      <c r="G40">
        <f>K35</f>
        <v>84</v>
      </c>
      <c r="H40">
        <f>M35</f>
        <v>60</v>
      </c>
      <c r="I40">
        <f>O35</f>
        <v>68</v>
      </c>
      <c r="J40">
        <f>Q35</f>
        <v>68</v>
      </c>
      <c r="K40">
        <f>S35</f>
        <v>68</v>
      </c>
      <c r="L40">
        <f>U35</f>
        <v>60</v>
      </c>
    </row>
    <row r="41" spans="1:24" ht="63" x14ac:dyDescent="0.25">
      <c r="B41" s="22" t="s">
        <v>6</v>
      </c>
      <c r="C41">
        <f>D35</f>
        <v>1862</v>
      </c>
      <c r="D41">
        <f>F35</f>
        <v>1780</v>
      </c>
      <c r="E41">
        <f>H35</f>
        <v>1776</v>
      </c>
      <c r="F41">
        <f>J35</f>
        <v>1996</v>
      </c>
      <c r="G41">
        <f>L35</f>
        <v>1983</v>
      </c>
      <c r="H41">
        <f>N35</f>
        <v>1572</v>
      </c>
      <c r="I41">
        <f>P35</f>
        <v>1726</v>
      </c>
      <c r="J41">
        <f>R35</f>
        <v>1812</v>
      </c>
      <c r="K41">
        <f>T35</f>
        <v>1842</v>
      </c>
      <c r="L41">
        <f>V35</f>
        <v>1628</v>
      </c>
    </row>
  </sheetData>
  <mergeCells count="10">
    <mergeCell ref="O7:P7"/>
    <mergeCell ref="Q7:R7"/>
    <mergeCell ref="S7:T7"/>
    <mergeCell ref="U7:V7"/>
    <mergeCell ref="C7:D7"/>
    <mergeCell ref="E7:F7"/>
    <mergeCell ref="G7:H7"/>
    <mergeCell ref="I7:J7"/>
    <mergeCell ref="K7:L7"/>
    <mergeCell ref="M7:N7"/>
  </mergeCells>
  <pageMargins left="0.7" right="0.7" top="0.75" bottom="0.75" header="0.3" footer="0.3"/>
  <pageSetup orientation="portrait" r:id="rId1"/>
  <ignoredErrors>
    <ignoredError sqref="B33:B34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42"/>
  <sheetViews>
    <sheetView topLeftCell="A15" workbookViewId="0">
      <selection activeCell="A29" sqref="A29:XFD29"/>
    </sheetView>
  </sheetViews>
  <sheetFormatPr defaultRowHeight="15" x14ac:dyDescent="0.25"/>
  <cols>
    <col min="2" max="2" width="14.42578125" customWidth="1"/>
    <col min="19" max="19" width="10.28515625" customWidth="1"/>
  </cols>
  <sheetData>
    <row r="6" spans="1:24" ht="90" x14ac:dyDescent="0.25">
      <c r="B6" s="9" t="s">
        <v>2</v>
      </c>
    </row>
    <row r="7" spans="1:24" x14ac:dyDescent="0.25">
      <c r="C7" s="84">
        <v>42339</v>
      </c>
      <c r="D7" s="85"/>
      <c r="E7" s="84">
        <v>42370</v>
      </c>
      <c r="F7" s="85"/>
      <c r="G7" s="84">
        <v>42401</v>
      </c>
      <c r="H7" s="85"/>
      <c r="I7" s="84">
        <v>42430</v>
      </c>
      <c r="J7" s="85"/>
      <c r="K7" s="84">
        <v>42461</v>
      </c>
      <c r="L7" s="85"/>
      <c r="M7" s="84">
        <v>42491</v>
      </c>
      <c r="N7" s="85"/>
      <c r="O7" s="84">
        <v>42522</v>
      </c>
      <c r="P7" s="85"/>
      <c r="Q7" s="84">
        <v>42552</v>
      </c>
      <c r="R7" s="85"/>
      <c r="S7" s="84">
        <v>42583</v>
      </c>
      <c r="T7" s="85"/>
      <c r="U7" s="84">
        <v>42614</v>
      </c>
      <c r="V7" s="85"/>
    </row>
    <row r="8" spans="1:24" x14ac:dyDescent="0.25">
      <c r="C8" s="10" t="s">
        <v>11</v>
      </c>
      <c r="D8" s="11" t="s">
        <v>12</v>
      </c>
      <c r="E8" s="10" t="s">
        <v>11</v>
      </c>
      <c r="F8" s="11" t="s">
        <v>12</v>
      </c>
      <c r="G8" s="10" t="s">
        <v>11</v>
      </c>
      <c r="H8" s="11" t="s">
        <v>12</v>
      </c>
      <c r="I8" s="10" t="s">
        <v>11</v>
      </c>
      <c r="J8" s="11" t="s">
        <v>12</v>
      </c>
      <c r="K8" s="10" t="s">
        <v>11</v>
      </c>
      <c r="L8" s="11" t="s">
        <v>12</v>
      </c>
      <c r="M8" s="10" t="s">
        <v>11</v>
      </c>
      <c r="N8" s="11" t="s">
        <v>12</v>
      </c>
      <c r="O8" s="10" t="s">
        <v>11</v>
      </c>
      <c r="P8" s="11" t="s">
        <v>12</v>
      </c>
      <c r="Q8" s="10" t="s">
        <v>11</v>
      </c>
      <c r="R8" s="11" t="s">
        <v>12</v>
      </c>
      <c r="S8" s="10" t="s">
        <v>11</v>
      </c>
      <c r="T8" s="11" t="s">
        <v>12</v>
      </c>
      <c r="U8" s="10" t="s">
        <v>11</v>
      </c>
      <c r="V8" s="11" t="s">
        <v>12</v>
      </c>
    </row>
    <row r="9" spans="1:24" x14ac:dyDescent="0.25">
      <c r="A9" s="55" t="s">
        <v>44</v>
      </c>
      <c r="B9" s="12">
        <v>11010347</v>
      </c>
      <c r="C9" s="7">
        <v>55</v>
      </c>
      <c r="D9" s="7">
        <v>925</v>
      </c>
      <c r="E9" s="7">
        <v>2</v>
      </c>
      <c r="F9" s="7">
        <v>28</v>
      </c>
      <c r="G9" s="7">
        <v>1</v>
      </c>
      <c r="H9" s="7">
        <v>14</v>
      </c>
      <c r="I9" s="7">
        <v>1</v>
      </c>
      <c r="J9" s="7">
        <v>11</v>
      </c>
      <c r="K9" s="7"/>
      <c r="L9" s="7"/>
      <c r="M9" s="7">
        <v>3</v>
      </c>
      <c r="N9" s="7">
        <v>26</v>
      </c>
      <c r="O9" s="7">
        <v>1</v>
      </c>
      <c r="P9" s="7">
        <v>11</v>
      </c>
      <c r="Q9" s="7"/>
      <c r="R9" s="7"/>
      <c r="S9" s="7">
        <v>1</v>
      </c>
      <c r="T9" s="7">
        <v>10</v>
      </c>
      <c r="U9" s="7">
        <v>1</v>
      </c>
      <c r="V9" s="7">
        <v>11</v>
      </c>
      <c r="W9">
        <f>C9+E9+G9+I9+K9+M9+O9+Q9+S9+U9</f>
        <v>65</v>
      </c>
      <c r="X9">
        <f>D9+F9+H9+J9+L9+N9+P9+R9+T9+V9</f>
        <v>1036</v>
      </c>
    </row>
    <row r="10" spans="1:24" x14ac:dyDescent="0.25">
      <c r="A10" s="55" t="s">
        <v>44</v>
      </c>
      <c r="B10" s="5">
        <v>11010349</v>
      </c>
      <c r="C10" s="7">
        <v>17</v>
      </c>
      <c r="D10" s="7">
        <v>222</v>
      </c>
      <c r="E10" s="7">
        <v>20</v>
      </c>
      <c r="F10" s="7">
        <v>259</v>
      </c>
      <c r="G10" s="7">
        <v>20</v>
      </c>
      <c r="H10" s="7">
        <v>258</v>
      </c>
      <c r="I10" s="7">
        <v>25</v>
      </c>
      <c r="J10" s="7">
        <v>265</v>
      </c>
      <c r="K10" s="7">
        <v>49</v>
      </c>
      <c r="L10" s="7">
        <v>199</v>
      </c>
      <c r="M10" s="7">
        <v>17</v>
      </c>
      <c r="N10" s="7">
        <v>172</v>
      </c>
      <c r="O10" s="7">
        <v>19</v>
      </c>
      <c r="P10" s="7">
        <v>190</v>
      </c>
      <c r="Q10" s="7">
        <v>15</v>
      </c>
      <c r="R10" s="7">
        <v>158</v>
      </c>
      <c r="S10" s="7">
        <v>16</v>
      </c>
      <c r="T10" s="7">
        <v>158</v>
      </c>
      <c r="U10" s="7">
        <v>18</v>
      </c>
      <c r="V10" s="7">
        <v>179</v>
      </c>
      <c r="W10">
        <f t="shared" ref="W10:X34" si="0">C10+E10+G10+I10+K10+M10+O10+Q10+S10+U10</f>
        <v>216</v>
      </c>
      <c r="X10">
        <f t="shared" si="0"/>
        <v>2060</v>
      </c>
    </row>
    <row r="11" spans="1:24" x14ac:dyDescent="0.25">
      <c r="A11" s="55" t="s">
        <v>44</v>
      </c>
      <c r="B11" s="5">
        <v>11010350</v>
      </c>
      <c r="C11" s="7"/>
      <c r="D11" s="7"/>
      <c r="E11" s="7">
        <v>2</v>
      </c>
      <c r="F11" s="7">
        <v>28</v>
      </c>
      <c r="G11" s="7"/>
      <c r="H11" s="7"/>
      <c r="I11" s="7">
        <v>2</v>
      </c>
      <c r="J11" s="7">
        <v>19</v>
      </c>
      <c r="K11" s="7">
        <v>2</v>
      </c>
      <c r="L11" s="7">
        <v>19</v>
      </c>
      <c r="M11" s="7">
        <v>3</v>
      </c>
      <c r="N11" s="7">
        <v>28</v>
      </c>
      <c r="O11" s="7">
        <v>2</v>
      </c>
      <c r="P11" s="7">
        <v>22</v>
      </c>
      <c r="Q11" s="7">
        <v>1</v>
      </c>
      <c r="R11" s="7">
        <v>9</v>
      </c>
      <c r="S11" s="7">
        <v>1</v>
      </c>
      <c r="T11" s="7">
        <v>8</v>
      </c>
      <c r="U11" s="7">
        <v>2</v>
      </c>
      <c r="V11" s="7">
        <v>22</v>
      </c>
      <c r="W11">
        <f t="shared" si="0"/>
        <v>15</v>
      </c>
      <c r="X11">
        <f t="shared" si="0"/>
        <v>155</v>
      </c>
    </row>
    <row r="12" spans="1:24" x14ac:dyDescent="0.25">
      <c r="A12" s="55" t="s">
        <v>44</v>
      </c>
      <c r="B12" s="5">
        <v>11010351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>
        <f t="shared" si="0"/>
        <v>0</v>
      </c>
      <c r="X12">
        <f t="shared" si="0"/>
        <v>0</v>
      </c>
    </row>
    <row r="13" spans="1:24" x14ac:dyDescent="0.25">
      <c r="A13" s="55" t="s">
        <v>44</v>
      </c>
      <c r="B13" s="5">
        <v>11010352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>
        <f t="shared" si="0"/>
        <v>0</v>
      </c>
      <c r="X13">
        <f t="shared" si="0"/>
        <v>0</v>
      </c>
    </row>
    <row r="14" spans="1:24" x14ac:dyDescent="0.25">
      <c r="A14" s="55" t="s">
        <v>44</v>
      </c>
      <c r="B14" s="5">
        <v>11010353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>
        <f t="shared" si="0"/>
        <v>0</v>
      </c>
      <c r="X14">
        <f t="shared" si="0"/>
        <v>0</v>
      </c>
    </row>
    <row r="15" spans="1:24" x14ac:dyDescent="0.25">
      <c r="A15" s="55" t="s">
        <v>44</v>
      </c>
      <c r="B15" s="5">
        <v>11010354</v>
      </c>
      <c r="C15" s="7"/>
      <c r="D15" s="7"/>
      <c r="E15" s="7"/>
      <c r="F15" s="7"/>
      <c r="G15" s="7">
        <v>1</v>
      </c>
      <c r="H15" s="7">
        <v>14</v>
      </c>
      <c r="I15" s="7"/>
      <c r="J15" s="7"/>
      <c r="K15" s="7"/>
      <c r="L15" s="7"/>
      <c r="M15" s="7">
        <v>2</v>
      </c>
      <c r="N15" s="7">
        <v>18</v>
      </c>
      <c r="O15" s="7">
        <v>1</v>
      </c>
      <c r="P15" s="7">
        <v>10</v>
      </c>
      <c r="Q15" s="7">
        <v>1</v>
      </c>
      <c r="R15" s="7">
        <v>10</v>
      </c>
      <c r="S15" s="7"/>
      <c r="T15" s="7"/>
      <c r="U15" s="7">
        <v>2</v>
      </c>
      <c r="V15" s="7">
        <v>19</v>
      </c>
      <c r="W15">
        <f t="shared" si="0"/>
        <v>7</v>
      </c>
      <c r="X15">
        <f t="shared" si="0"/>
        <v>71</v>
      </c>
    </row>
    <row r="16" spans="1:24" x14ac:dyDescent="0.25">
      <c r="A16" s="55" t="s">
        <v>44</v>
      </c>
      <c r="B16" s="5">
        <v>11010355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>
        <f t="shared" si="0"/>
        <v>0</v>
      </c>
      <c r="X16">
        <f t="shared" si="0"/>
        <v>0</v>
      </c>
    </row>
    <row r="17" spans="1:24 16384:16384" x14ac:dyDescent="0.25">
      <c r="A17" s="55" t="s">
        <v>44</v>
      </c>
      <c r="B17" s="5">
        <v>11010356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>
        <f t="shared" si="0"/>
        <v>0</v>
      </c>
      <c r="X17">
        <f t="shared" si="0"/>
        <v>0</v>
      </c>
    </row>
    <row r="18" spans="1:24 16384:16384" s="70" customFormat="1" x14ac:dyDescent="0.25">
      <c r="A18" s="68">
        <f>SUM(C18:V18)</f>
        <v>3322</v>
      </c>
      <c r="B18" s="69"/>
      <c r="C18" s="24"/>
      <c r="D18" s="24">
        <f>SUM(D9:D17)</f>
        <v>1147</v>
      </c>
      <c r="E18" s="24"/>
      <c r="F18" s="24">
        <f>SUM(F9:F17)</f>
        <v>315</v>
      </c>
      <c r="G18" s="24"/>
      <c r="H18" s="24">
        <f>SUM(H9:H17)</f>
        <v>286</v>
      </c>
      <c r="I18" s="24"/>
      <c r="J18" s="24">
        <f>SUM(J9:J17)</f>
        <v>295</v>
      </c>
      <c r="K18" s="24"/>
      <c r="L18" s="24">
        <f>SUM(L9:L17)</f>
        <v>218</v>
      </c>
      <c r="M18" s="24"/>
      <c r="N18" s="24">
        <f>SUM(N9:N17)</f>
        <v>244</v>
      </c>
      <c r="O18" s="24"/>
      <c r="P18" s="24">
        <f>SUM(P9:P17)</f>
        <v>233</v>
      </c>
      <c r="Q18" s="24"/>
      <c r="R18" s="24">
        <f>SUM(R9:R17)</f>
        <v>177</v>
      </c>
      <c r="S18" s="24"/>
      <c r="T18" s="24">
        <f>SUM(T9:T17)</f>
        <v>176</v>
      </c>
      <c r="U18" s="24"/>
      <c r="V18" s="24">
        <f>SUM(V9:V17)</f>
        <v>231</v>
      </c>
      <c r="X18" s="24"/>
    </row>
    <row r="19" spans="1:24 16384:16384" x14ac:dyDescent="0.25">
      <c r="A19" s="55"/>
      <c r="B19" s="5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4 16384:16384" ht="25.5" x14ac:dyDescent="0.25">
      <c r="A20" s="56" t="s">
        <v>45</v>
      </c>
      <c r="B20" s="5">
        <v>11010357</v>
      </c>
      <c r="C20" s="7">
        <v>2</v>
      </c>
      <c r="D20" s="7">
        <v>33</v>
      </c>
      <c r="E20" s="7">
        <v>2</v>
      </c>
      <c r="F20" s="7">
        <v>19</v>
      </c>
      <c r="G20" s="7">
        <v>4</v>
      </c>
      <c r="H20" s="7">
        <v>43</v>
      </c>
      <c r="I20" s="7">
        <v>2</v>
      </c>
      <c r="J20" s="7">
        <v>46</v>
      </c>
      <c r="K20" s="7"/>
      <c r="L20" s="7"/>
      <c r="M20" s="7">
        <v>3</v>
      </c>
      <c r="N20" s="7">
        <v>50</v>
      </c>
      <c r="O20" s="7">
        <v>3</v>
      </c>
      <c r="P20" s="7">
        <v>56</v>
      </c>
      <c r="Q20" s="7">
        <v>2</v>
      </c>
      <c r="R20" s="7">
        <v>62</v>
      </c>
      <c r="S20" s="7">
        <v>4</v>
      </c>
      <c r="T20" s="7">
        <v>44</v>
      </c>
      <c r="U20" s="7">
        <v>3</v>
      </c>
      <c r="V20" s="7">
        <v>72</v>
      </c>
      <c r="W20">
        <f t="shared" si="0"/>
        <v>25</v>
      </c>
      <c r="X20">
        <f t="shared" si="0"/>
        <v>425</v>
      </c>
    </row>
    <row r="21" spans="1:24 16384:16384" ht="25.5" x14ac:dyDescent="0.25">
      <c r="A21" s="56" t="s">
        <v>45</v>
      </c>
      <c r="B21" s="5">
        <v>11010359</v>
      </c>
      <c r="C21" s="7">
        <v>34</v>
      </c>
      <c r="D21" s="7">
        <v>619</v>
      </c>
      <c r="E21" s="7">
        <v>34</v>
      </c>
      <c r="F21" s="7">
        <v>577</v>
      </c>
      <c r="G21" s="7">
        <v>34</v>
      </c>
      <c r="H21" s="7">
        <v>505</v>
      </c>
      <c r="I21" s="7">
        <v>41</v>
      </c>
      <c r="J21" s="7">
        <v>564</v>
      </c>
      <c r="K21" s="7">
        <v>42</v>
      </c>
      <c r="L21" s="7">
        <v>582</v>
      </c>
      <c r="M21" s="7">
        <v>36</v>
      </c>
      <c r="N21" s="7">
        <v>563</v>
      </c>
      <c r="O21" s="7">
        <v>35</v>
      </c>
      <c r="P21" s="7">
        <v>569</v>
      </c>
      <c r="Q21" s="7">
        <v>34</v>
      </c>
      <c r="R21" s="7">
        <v>586</v>
      </c>
      <c r="S21" s="7">
        <v>38</v>
      </c>
      <c r="T21" s="23">
        <v>706</v>
      </c>
      <c r="U21" s="7">
        <v>39</v>
      </c>
      <c r="V21" s="7">
        <v>598</v>
      </c>
      <c r="W21">
        <f t="shared" si="0"/>
        <v>367</v>
      </c>
      <c r="X21">
        <f t="shared" si="0"/>
        <v>5869</v>
      </c>
    </row>
    <row r="22" spans="1:24 16384:16384" ht="25.5" x14ac:dyDescent="0.25">
      <c r="A22" s="56" t="s">
        <v>45</v>
      </c>
      <c r="B22" s="5">
        <v>11010360</v>
      </c>
      <c r="C22" s="7">
        <v>1</v>
      </c>
      <c r="D22" s="7">
        <v>30</v>
      </c>
      <c r="E22" s="7">
        <v>2</v>
      </c>
      <c r="F22" s="7">
        <v>51</v>
      </c>
      <c r="G22" s="7">
        <v>1</v>
      </c>
      <c r="H22" s="7">
        <v>11</v>
      </c>
      <c r="I22" s="7">
        <v>2</v>
      </c>
      <c r="J22" s="7">
        <v>12</v>
      </c>
      <c r="K22" s="7">
        <v>2</v>
      </c>
      <c r="L22" s="7">
        <v>16</v>
      </c>
      <c r="M22" s="7">
        <v>4</v>
      </c>
      <c r="N22" s="7">
        <v>55</v>
      </c>
      <c r="O22" s="7">
        <v>4</v>
      </c>
      <c r="P22" s="7">
        <v>42</v>
      </c>
      <c r="Q22" s="7">
        <v>2</v>
      </c>
      <c r="R22" s="7">
        <v>34</v>
      </c>
      <c r="S22" s="7">
        <v>2</v>
      </c>
      <c r="T22" s="7">
        <v>11</v>
      </c>
      <c r="U22" s="7">
        <v>2</v>
      </c>
      <c r="V22" s="7">
        <v>11</v>
      </c>
      <c r="W22">
        <f t="shared" si="0"/>
        <v>22</v>
      </c>
      <c r="X22">
        <f t="shared" si="0"/>
        <v>273</v>
      </c>
    </row>
    <row r="23" spans="1:24 16384:16384" ht="25.5" x14ac:dyDescent="0.25">
      <c r="A23" s="56" t="s">
        <v>45</v>
      </c>
      <c r="B23" s="5">
        <v>11010361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>
        <f t="shared" si="0"/>
        <v>0</v>
      </c>
      <c r="X23">
        <f t="shared" si="0"/>
        <v>0</v>
      </c>
    </row>
    <row r="24" spans="1:24 16384:16384" ht="25.5" x14ac:dyDescent="0.25">
      <c r="A24" s="56" t="s">
        <v>45</v>
      </c>
      <c r="B24" s="5">
        <v>11010362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>
        <f t="shared" si="0"/>
        <v>0</v>
      </c>
      <c r="X24">
        <f t="shared" si="0"/>
        <v>0</v>
      </c>
    </row>
    <row r="25" spans="1:24 16384:16384" ht="25.5" x14ac:dyDescent="0.25">
      <c r="A25" s="56" t="s">
        <v>45</v>
      </c>
      <c r="B25" s="5">
        <v>11010363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>
        <f t="shared" si="0"/>
        <v>0</v>
      </c>
      <c r="X25">
        <f t="shared" si="0"/>
        <v>0</v>
      </c>
    </row>
    <row r="26" spans="1:24 16384:16384" ht="25.5" x14ac:dyDescent="0.25">
      <c r="A26" s="56" t="s">
        <v>45</v>
      </c>
      <c r="B26" s="5">
        <v>11010364</v>
      </c>
      <c r="C26" s="7"/>
      <c r="D26" s="7"/>
      <c r="E26" s="7"/>
      <c r="F26" s="7"/>
      <c r="G26" s="7">
        <v>1</v>
      </c>
      <c r="H26" s="7">
        <v>8</v>
      </c>
      <c r="I26" s="7">
        <v>1</v>
      </c>
      <c r="J26" s="7">
        <v>11</v>
      </c>
      <c r="K26" s="7"/>
      <c r="L26" s="7"/>
      <c r="M26" s="7">
        <v>2</v>
      </c>
      <c r="N26" s="7">
        <v>32</v>
      </c>
      <c r="O26" s="7">
        <v>3</v>
      </c>
      <c r="P26" s="7">
        <v>25</v>
      </c>
      <c r="Q26" s="7">
        <v>3</v>
      </c>
      <c r="R26" s="7">
        <v>46</v>
      </c>
      <c r="S26" s="7"/>
      <c r="T26" s="7"/>
      <c r="U26" s="7">
        <v>2</v>
      </c>
      <c r="V26" s="7">
        <v>9</v>
      </c>
      <c r="W26">
        <f t="shared" si="0"/>
        <v>12</v>
      </c>
      <c r="X26">
        <f t="shared" si="0"/>
        <v>131</v>
      </c>
    </row>
    <row r="27" spans="1:24 16384:16384" ht="25.5" x14ac:dyDescent="0.25">
      <c r="A27" s="56" t="s">
        <v>45</v>
      </c>
      <c r="B27" s="5">
        <v>11010365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>
        <f t="shared" si="0"/>
        <v>0</v>
      </c>
      <c r="X27">
        <f t="shared" si="0"/>
        <v>0</v>
      </c>
    </row>
    <row r="28" spans="1:24 16384:16384" ht="25.5" x14ac:dyDescent="0.25">
      <c r="A28" s="56" t="s">
        <v>45</v>
      </c>
      <c r="B28" s="5">
        <v>11010366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>
        <f t="shared" si="0"/>
        <v>0</v>
      </c>
      <c r="X28">
        <f t="shared" si="0"/>
        <v>0</v>
      </c>
    </row>
    <row r="29" spans="1:24 16384:16384" s="70" customFormat="1" x14ac:dyDescent="0.25">
      <c r="A29" s="68">
        <f>SUM(C29:V29)</f>
        <v>6698</v>
      </c>
      <c r="B29" s="69"/>
      <c r="C29" s="24"/>
      <c r="D29" s="24">
        <f>SUM(D20:D28)</f>
        <v>682</v>
      </c>
      <c r="E29" s="24"/>
      <c r="F29" s="24">
        <f>SUM(F20:F28)</f>
        <v>647</v>
      </c>
      <c r="G29" s="24"/>
      <c r="H29" s="24">
        <f>SUM(H20:H28)</f>
        <v>567</v>
      </c>
      <c r="I29" s="24"/>
      <c r="J29" s="24">
        <f>SUM(J20:J28)</f>
        <v>633</v>
      </c>
      <c r="K29" s="24"/>
      <c r="L29" s="24">
        <f>SUM(L20:L28)</f>
        <v>598</v>
      </c>
      <c r="M29" s="24"/>
      <c r="N29" s="24">
        <f>SUM(N20:N28)</f>
        <v>700</v>
      </c>
      <c r="O29" s="24"/>
      <c r="P29" s="24">
        <f>SUM(P20:P28)</f>
        <v>692</v>
      </c>
      <c r="Q29" s="24"/>
      <c r="R29" s="24">
        <f>SUM(R20:R28)</f>
        <v>728</v>
      </c>
      <c r="S29" s="24"/>
      <c r="T29" s="24">
        <f>SUM(T20:T28)</f>
        <v>761</v>
      </c>
      <c r="U29" s="24"/>
      <c r="V29" s="24">
        <f>SUM(V20:V28)</f>
        <v>690</v>
      </c>
      <c r="XFD29" s="24"/>
    </row>
    <row r="30" spans="1:24 16384:16384" x14ac:dyDescent="0.25">
      <c r="A30" s="56"/>
      <c r="B30" s="5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4 16384:16384" x14ac:dyDescent="0.25">
      <c r="A31" s="67">
        <v>191</v>
      </c>
      <c r="B31" s="6">
        <v>16010382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>
        <f t="shared" si="0"/>
        <v>0</v>
      </c>
      <c r="X31">
        <f t="shared" si="0"/>
        <v>0</v>
      </c>
    </row>
    <row r="32" spans="1:24 16384:16384" x14ac:dyDescent="0.25">
      <c r="A32" s="67">
        <v>191</v>
      </c>
      <c r="B32" s="6">
        <v>16010383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>
        <f t="shared" si="0"/>
        <v>0</v>
      </c>
      <c r="X32">
        <f t="shared" si="0"/>
        <v>0</v>
      </c>
    </row>
    <row r="33" spans="1:24" x14ac:dyDescent="0.25">
      <c r="A33" s="71"/>
      <c r="B33" s="25" t="s">
        <v>9</v>
      </c>
      <c r="C33" s="7"/>
      <c r="D33" s="7"/>
      <c r="E33" s="7"/>
      <c r="F33" s="7"/>
      <c r="G33" s="7"/>
      <c r="H33" s="7"/>
      <c r="I33" s="7"/>
      <c r="J33" s="7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>
        <f t="shared" si="0"/>
        <v>0</v>
      </c>
      <c r="X33">
        <f t="shared" si="0"/>
        <v>0</v>
      </c>
    </row>
    <row r="34" spans="1:24" x14ac:dyDescent="0.25">
      <c r="A34" s="68">
        <f>SUM(C34:V34)</f>
        <v>0</v>
      </c>
      <c r="B34" s="26" t="s">
        <v>10</v>
      </c>
      <c r="C34" s="2"/>
      <c r="D34" s="2"/>
      <c r="E34" s="2"/>
      <c r="F34" s="2"/>
      <c r="G34" s="2"/>
      <c r="H34" s="2"/>
      <c r="I34" s="2"/>
      <c r="J34" s="2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>
        <f t="shared" si="0"/>
        <v>0</v>
      </c>
      <c r="X34">
        <f t="shared" si="0"/>
        <v>0</v>
      </c>
    </row>
    <row r="35" spans="1:24" x14ac:dyDescent="0.25">
      <c r="A35" s="52"/>
      <c r="B35" s="36" t="s">
        <v>17</v>
      </c>
      <c r="C35" s="7">
        <f t="shared" ref="C35:V35" si="1">SUM(C9:C34)</f>
        <v>109</v>
      </c>
      <c r="D35" s="7">
        <f t="shared" si="1"/>
        <v>3658</v>
      </c>
      <c r="E35" s="7">
        <f t="shared" si="1"/>
        <v>62</v>
      </c>
      <c r="F35" s="7">
        <f t="shared" si="1"/>
        <v>1924</v>
      </c>
      <c r="G35" s="7">
        <f t="shared" si="1"/>
        <v>62</v>
      </c>
      <c r="H35" s="7">
        <f t="shared" si="1"/>
        <v>1706</v>
      </c>
      <c r="I35" s="7">
        <f t="shared" si="1"/>
        <v>74</v>
      </c>
      <c r="J35" s="7">
        <f t="shared" si="1"/>
        <v>1856</v>
      </c>
      <c r="K35" s="7">
        <f t="shared" si="1"/>
        <v>95</v>
      </c>
      <c r="L35" s="7">
        <f t="shared" si="1"/>
        <v>1632</v>
      </c>
      <c r="M35" s="7">
        <f t="shared" si="1"/>
        <v>70</v>
      </c>
      <c r="N35" s="7">
        <f t="shared" si="1"/>
        <v>1888</v>
      </c>
      <c r="O35" s="7">
        <f t="shared" si="1"/>
        <v>68</v>
      </c>
      <c r="P35" s="7">
        <f t="shared" si="1"/>
        <v>1850</v>
      </c>
      <c r="Q35" s="7">
        <f t="shared" si="1"/>
        <v>58</v>
      </c>
      <c r="R35" s="7">
        <f t="shared" si="1"/>
        <v>1810</v>
      </c>
      <c r="S35" s="7">
        <f t="shared" si="1"/>
        <v>62</v>
      </c>
      <c r="T35" s="7">
        <f t="shared" si="1"/>
        <v>1874</v>
      </c>
      <c r="U35" s="7">
        <f t="shared" si="1"/>
        <v>69</v>
      </c>
      <c r="V35" s="7">
        <f t="shared" si="1"/>
        <v>1842</v>
      </c>
    </row>
    <row r="40" spans="1:24" x14ac:dyDescent="0.25">
      <c r="C40" s="42">
        <v>42339</v>
      </c>
      <c r="D40" s="42">
        <v>42370</v>
      </c>
      <c r="E40" s="42">
        <v>42401</v>
      </c>
      <c r="F40" s="42">
        <v>42430</v>
      </c>
      <c r="G40" s="42">
        <v>42461</v>
      </c>
      <c r="H40" s="42">
        <v>42491</v>
      </c>
      <c r="I40" s="42">
        <v>42522</v>
      </c>
      <c r="J40" s="42">
        <v>42552</v>
      </c>
      <c r="K40" s="42">
        <v>42583</v>
      </c>
      <c r="L40" s="42">
        <v>42614</v>
      </c>
    </row>
    <row r="41" spans="1:24" ht="90" x14ac:dyDescent="0.25">
      <c r="B41" s="9" t="s">
        <v>2</v>
      </c>
      <c r="C41">
        <f>C35</f>
        <v>109</v>
      </c>
      <c r="D41">
        <f>E35</f>
        <v>62</v>
      </c>
      <c r="E41">
        <f>G35</f>
        <v>62</v>
      </c>
      <c r="F41">
        <f>I35</f>
        <v>74</v>
      </c>
      <c r="G41">
        <f>K35</f>
        <v>95</v>
      </c>
      <c r="H41">
        <f>M35</f>
        <v>70</v>
      </c>
      <c r="I41">
        <f>O35</f>
        <v>68</v>
      </c>
      <c r="J41">
        <f>Q35</f>
        <v>58</v>
      </c>
      <c r="K41">
        <f>S35</f>
        <v>62</v>
      </c>
      <c r="L41">
        <f>U35</f>
        <v>69</v>
      </c>
    </row>
    <row r="42" spans="1:24" ht="90" x14ac:dyDescent="0.25">
      <c r="B42" s="9" t="s">
        <v>2</v>
      </c>
      <c r="C42">
        <f>D35</f>
        <v>3658</v>
      </c>
      <c r="D42">
        <f>F35</f>
        <v>1924</v>
      </c>
      <c r="E42">
        <f>H35</f>
        <v>1706</v>
      </c>
      <c r="F42">
        <f>J35</f>
        <v>1856</v>
      </c>
      <c r="G42">
        <f>L35</f>
        <v>1632</v>
      </c>
      <c r="H42">
        <f>N35</f>
        <v>1888</v>
      </c>
      <c r="I42">
        <f>P35</f>
        <v>1850</v>
      </c>
      <c r="J42">
        <f>R35</f>
        <v>1810</v>
      </c>
      <c r="K42">
        <f>T35</f>
        <v>1874</v>
      </c>
      <c r="L42">
        <f>V35</f>
        <v>1842</v>
      </c>
    </row>
  </sheetData>
  <mergeCells count="10">
    <mergeCell ref="O7:P7"/>
    <mergeCell ref="Q7:R7"/>
    <mergeCell ref="S7:T7"/>
    <mergeCell ref="U7:V7"/>
    <mergeCell ref="C7:D7"/>
    <mergeCell ref="E7:F7"/>
    <mergeCell ref="G7:H7"/>
    <mergeCell ref="I7:J7"/>
    <mergeCell ref="K7:L7"/>
    <mergeCell ref="M7:N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15"/>
  <sheetViews>
    <sheetView workbookViewId="0">
      <selection activeCell="D22" sqref="D22"/>
    </sheetView>
  </sheetViews>
  <sheetFormatPr defaultRowHeight="15" x14ac:dyDescent="0.25"/>
  <cols>
    <col min="2" max="2" width="18.28515625" customWidth="1"/>
  </cols>
  <sheetData>
    <row r="3" spans="2:13" x14ac:dyDescent="0.25">
      <c r="C3" s="45">
        <v>42339</v>
      </c>
      <c r="D3" s="45">
        <v>42370</v>
      </c>
      <c r="E3" s="45">
        <v>42401</v>
      </c>
      <c r="F3" s="45">
        <v>42430</v>
      </c>
      <c r="G3" s="45">
        <v>42461</v>
      </c>
      <c r="H3" s="45">
        <v>42491</v>
      </c>
      <c r="I3" s="45">
        <v>42522</v>
      </c>
      <c r="J3" s="45">
        <v>42552</v>
      </c>
      <c r="K3" s="45">
        <v>42583</v>
      </c>
      <c r="L3" s="45">
        <v>42614</v>
      </c>
    </row>
    <row r="4" spans="2:13" ht="15.75" x14ac:dyDescent="0.3">
      <c r="B4" s="43" t="s">
        <v>18</v>
      </c>
      <c r="C4" s="46">
        <v>2738</v>
      </c>
      <c r="D4" s="46">
        <v>2517</v>
      </c>
      <c r="E4" s="46">
        <v>2363</v>
      </c>
      <c r="F4" s="46">
        <v>2609</v>
      </c>
      <c r="G4" s="46">
        <v>2311</v>
      </c>
      <c r="H4" s="46">
        <v>2611</v>
      </c>
      <c r="I4" s="46">
        <v>2488</v>
      </c>
      <c r="J4" s="46">
        <v>2734</v>
      </c>
      <c r="K4" s="46">
        <v>2774</v>
      </c>
      <c r="L4" s="46">
        <v>2791</v>
      </c>
      <c r="M4">
        <f>SUM(C4:L4)</f>
        <v>25936</v>
      </c>
    </row>
    <row r="5" spans="2:13" ht="15.75" x14ac:dyDescent="0.3">
      <c r="B5" s="44" t="s">
        <v>19</v>
      </c>
      <c r="C5" s="46">
        <v>6098</v>
      </c>
      <c r="D5" s="46">
        <v>6096</v>
      </c>
      <c r="E5" s="46">
        <v>6409</v>
      </c>
      <c r="F5" s="46">
        <v>6810</v>
      </c>
      <c r="G5" s="46">
        <v>6296</v>
      </c>
      <c r="H5" s="46">
        <v>6490</v>
      </c>
      <c r="I5" s="46">
        <v>6612</v>
      </c>
      <c r="J5" s="46">
        <v>2734</v>
      </c>
      <c r="K5" s="46">
        <v>6472</v>
      </c>
      <c r="L5" s="46">
        <v>6633</v>
      </c>
      <c r="M5">
        <f t="shared" ref="M5:M15" si="0">SUM(C5:L5)</f>
        <v>60650</v>
      </c>
    </row>
    <row r="6" spans="2:13" ht="15.75" x14ac:dyDescent="0.3">
      <c r="B6" s="44" t="s">
        <v>20</v>
      </c>
      <c r="C6" s="46">
        <v>14851</v>
      </c>
      <c r="D6" s="46">
        <v>16022</v>
      </c>
      <c r="E6" s="46">
        <v>14820</v>
      </c>
      <c r="F6" s="46">
        <v>15701</v>
      </c>
      <c r="G6" s="46">
        <v>15120</v>
      </c>
      <c r="H6" s="46">
        <v>15893</v>
      </c>
      <c r="I6" s="46">
        <v>16028</v>
      </c>
      <c r="J6" s="46">
        <v>16758</v>
      </c>
      <c r="K6" s="46">
        <v>17604</v>
      </c>
      <c r="L6" s="46">
        <v>16986</v>
      </c>
      <c r="M6">
        <f t="shared" si="0"/>
        <v>159783</v>
      </c>
    </row>
    <row r="7" spans="2:13" ht="15.75" x14ac:dyDescent="0.3">
      <c r="B7" s="44" t="s">
        <v>21</v>
      </c>
      <c r="C7" s="46">
        <v>4564</v>
      </c>
      <c r="D7" s="46">
        <v>4356</v>
      </c>
      <c r="E7" s="46">
        <v>4261</v>
      </c>
      <c r="F7" s="46">
        <v>4423</v>
      </c>
      <c r="G7" s="46">
        <v>4201</v>
      </c>
      <c r="H7" s="46">
        <v>4548</v>
      </c>
      <c r="I7" s="46">
        <v>4201</v>
      </c>
      <c r="J7" s="46">
        <v>4495</v>
      </c>
      <c r="K7" s="46">
        <v>4767</v>
      </c>
      <c r="L7" s="46">
        <v>4836</v>
      </c>
      <c r="M7">
        <f t="shared" si="0"/>
        <v>44652</v>
      </c>
    </row>
    <row r="8" spans="2:13" ht="15.75" x14ac:dyDescent="0.3">
      <c r="B8" s="44" t="s">
        <v>22</v>
      </c>
      <c r="C8" s="46">
        <v>4506</v>
      </c>
      <c r="D8" s="46">
        <v>4438</v>
      </c>
      <c r="E8" s="46">
        <v>4111</v>
      </c>
      <c r="F8" s="46">
        <v>4488</v>
      </c>
      <c r="G8" s="46">
        <v>4358</v>
      </c>
      <c r="H8" s="46">
        <v>4524</v>
      </c>
      <c r="I8" s="46">
        <v>4349</v>
      </c>
      <c r="J8" s="46">
        <v>4609</v>
      </c>
      <c r="K8" s="46">
        <v>4675</v>
      </c>
      <c r="L8" s="46">
        <v>4444</v>
      </c>
      <c r="M8">
        <f t="shared" si="0"/>
        <v>44502</v>
      </c>
    </row>
    <row r="9" spans="2:13" ht="15.75" x14ac:dyDescent="0.3">
      <c r="B9" s="44" t="s">
        <v>23</v>
      </c>
      <c r="C9" s="46">
        <v>931</v>
      </c>
      <c r="D9" s="46">
        <v>890</v>
      </c>
      <c r="E9" s="46">
        <v>888</v>
      </c>
      <c r="F9" s="46">
        <v>998</v>
      </c>
      <c r="G9" s="46">
        <v>995</v>
      </c>
      <c r="H9" s="46">
        <v>786</v>
      </c>
      <c r="I9" s="46">
        <v>863</v>
      </c>
      <c r="J9" s="46">
        <v>906</v>
      </c>
      <c r="K9" s="46">
        <v>921</v>
      </c>
      <c r="L9" s="46">
        <v>821</v>
      </c>
      <c r="M9">
        <f t="shared" si="0"/>
        <v>8999</v>
      </c>
    </row>
    <row r="10" spans="2:13" ht="15.75" x14ac:dyDescent="0.3">
      <c r="B10" s="44" t="s">
        <v>24</v>
      </c>
      <c r="C10" s="46">
        <v>1829</v>
      </c>
      <c r="D10" s="46">
        <v>962</v>
      </c>
      <c r="E10" s="46">
        <v>853</v>
      </c>
      <c r="F10" s="46">
        <v>928</v>
      </c>
      <c r="G10" s="46">
        <v>816</v>
      </c>
      <c r="H10" s="46">
        <v>944</v>
      </c>
      <c r="I10" s="46">
        <v>925</v>
      </c>
      <c r="J10" s="46">
        <v>905</v>
      </c>
      <c r="K10" s="46">
        <v>937</v>
      </c>
      <c r="L10" s="46">
        <v>921</v>
      </c>
      <c r="M10">
        <f t="shared" si="0"/>
        <v>10020</v>
      </c>
    </row>
    <row r="11" spans="2:13" ht="15.75" x14ac:dyDescent="0.3">
      <c r="B11" s="44" t="s">
        <v>25</v>
      </c>
      <c r="C11" s="46">
        <v>499</v>
      </c>
      <c r="D11" s="46">
        <v>414</v>
      </c>
      <c r="E11" s="46">
        <v>424</v>
      </c>
      <c r="F11" s="46">
        <v>608</v>
      </c>
      <c r="G11" s="46">
        <v>225</v>
      </c>
      <c r="H11" s="46">
        <v>570</v>
      </c>
      <c r="I11" s="46">
        <v>574</v>
      </c>
      <c r="J11" s="46">
        <v>556</v>
      </c>
      <c r="K11" s="46">
        <v>588</v>
      </c>
      <c r="L11" s="46">
        <v>514</v>
      </c>
      <c r="M11">
        <f t="shared" si="0"/>
        <v>4972</v>
      </c>
    </row>
    <row r="12" spans="2:13" ht="30" x14ac:dyDescent="0.3">
      <c r="B12" s="44" t="s">
        <v>26</v>
      </c>
      <c r="C12" s="46">
        <v>583</v>
      </c>
      <c r="D12" s="46">
        <v>568</v>
      </c>
      <c r="E12" s="46">
        <v>590</v>
      </c>
      <c r="F12" s="46">
        <v>887</v>
      </c>
      <c r="G12" s="46">
        <v>653</v>
      </c>
      <c r="H12" s="46">
        <v>837</v>
      </c>
      <c r="I12" s="46">
        <v>695</v>
      </c>
      <c r="J12" s="46">
        <v>741</v>
      </c>
      <c r="K12" s="46">
        <v>874</v>
      </c>
      <c r="L12" s="46">
        <v>802</v>
      </c>
      <c r="M12">
        <f t="shared" si="0"/>
        <v>7230</v>
      </c>
    </row>
    <row r="13" spans="2:13" ht="15.75" x14ac:dyDescent="0.3">
      <c r="B13" s="44" t="s">
        <v>27</v>
      </c>
      <c r="C13" s="46">
        <v>723</v>
      </c>
      <c r="D13" s="46">
        <v>608</v>
      </c>
      <c r="E13" s="46">
        <v>756</v>
      </c>
      <c r="F13" s="46">
        <v>782</v>
      </c>
      <c r="G13" s="46">
        <v>770</v>
      </c>
      <c r="H13" s="46">
        <v>753</v>
      </c>
      <c r="I13" s="46">
        <v>677</v>
      </c>
      <c r="J13" s="46">
        <v>799</v>
      </c>
      <c r="K13" s="46">
        <v>819</v>
      </c>
      <c r="L13" s="46">
        <v>658</v>
      </c>
      <c r="M13">
        <f t="shared" si="0"/>
        <v>7345</v>
      </c>
    </row>
    <row r="14" spans="2:13" ht="15.75" x14ac:dyDescent="0.3">
      <c r="B14" s="44" t="s">
        <v>28</v>
      </c>
      <c r="C14" s="46">
        <v>461</v>
      </c>
      <c r="D14" s="46">
        <v>482</v>
      </c>
      <c r="E14" s="46">
        <v>397</v>
      </c>
      <c r="F14" s="46">
        <v>509</v>
      </c>
      <c r="G14" s="46">
        <v>418</v>
      </c>
      <c r="H14" s="46">
        <v>539</v>
      </c>
      <c r="I14" s="46">
        <v>474</v>
      </c>
      <c r="J14" s="46">
        <v>439</v>
      </c>
      <c r="K14" s="46">
        <v>536</v>
      </c>
      <c r="L14" s="46">
        <v>456</v>
      </c>
      <c r="M14">
        <f t="shared" si="0"/>
        <v>4711</v>
      </c>
    </row>
    <row r="15" spans="2:13" ht="15.75" x14ac:dyDescent="0.3">
      <c r="B15" s="44" t="s">
        <v>29</v>
      </c>
      <c r="C15" s="46">
        <v>2757</v>
      </c>
      <c r="D15" s="46">
        <v>2387</v>
      </c>
      <c r="E15" s="46">
        <v>2407</v>
      </c>
      <c r="F15" s="46">
        <v>2261</v>
      </c>
      <c r="G15" s="46">
        <v>2515</v>
      </c>
      <c r="H15" s="46">
        <v>2727</v>
      </c>
      <c r="I15" s="46">
        <v>2573</v>
      </c>
      <c r="J15" s="46">
        <v>2620</v>
      </c>
      <c r="K15" s="46">
        <v>2777</v>
      </c>
      <c r="L15" s="46">
        <v>2576</v>
      </c>
      <c r="M15">
        <f t="shared" si="0"/>
        <v>25600</v>
      </c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41"/>
  <sheetViews>
    <sheetView topLeftCell="A10" workbookViewId="0">
      <selection activeCell="A29" sqref="A29:XFD29"/>
    </sheetView>
  </sheetViews>
  <sheetFormatPr defaultRowHeight="15" x14ac:dyDescent="0.25"/>
  <cols>
    <col min="1" max="1" width="18.28515625" customWidth="1"/>
    <col min="2" max="2" width="15" customWidth="1"/>
    <col min="20" max="20" width="4.7109375" customWidth="1"/>
  </cols>
  <sheetData>
    <row r="6" spans="1:24" ht="105" x14ac:dyDescent="0.25">
      <c r="B6" s="9" t="s">
        <v>8</v>
      </c>
    </row>
    <row r="7" spans="1:24" x14ac:dyDescent="0.25">
      <c r="C7" s="84">
        <v>42339</v>
      </c>
      <c r="D7" s="85"/>
      <c r="E7" s="84">
        <v>42370</v>
      </c>
      <c r="F7" s="85"/>
      <c r="G7" s="84">
        <v>42401</v>
      </c>
      <c r="H7" s="85"/>
      <c r="I7" s="84">
        <v>42430</v>
      </c>
      <c r="J7" s="85"/>
      <c r="K7" s="84">
        <v>42461</v>
      </c>
      <c r="L7" s="85"/>
      <c r="M7" s="84">
        <v>42491</v>
      </c>
      <c r="N7" s="85"/>
      <c r="O7" s="84">
        <v>42522</v>
      </c>
      <c r="P7" s="85"/>
      <c r="Q7" s="84">
        <v>42552</v>
      </c>
      <c r="R7" s="85"/>
      <c r="S7" s="84">
        <v>42583</v>
      </c>
      <c r="T7" s="85"/>
      <c r="U7" s="84">
        <v>42614</v>
      </c>
      <c r="V7" s="85"/>
    </row>
    <row r="8" spans="1:24" x14ac:dyDescent="0.25">
      <c r="C8" s="10" t="s">
        <v>11</v>
      </c>
      <c r="D8" s="11" t="s">
        <v>12</v>
      </c>
      <c r="E8" s="10" t="s">
        <v>11</v>
      </c>
      <c r="F8" s="11" t="s">
        <v>12</v>
      </c>
      <c r="G8" s="10" t="s">
        <v>11</v>
      </c>
      <c r="H8" s="11" t="s">
        <v>12</v>
      </c>
      <c r="I8" s="10" t="s">
        <v>11</v>
      </c>
      <c r="J8" s="11" t="s">
        <v>12</v>
      </c>
      <c r="K8" s="10" t="s">
        <v>11</v>
      </c>
      <c r="L8" s="11" t="s">
        <v>12</v>
      </c>
      <c r="M8" s="10" t="s">
        <v>11</v>
      </c>
      <c r="N8" s="11" t="s">
        <v>12</v>
      </c>
      <c r="O8" s="10" t="s">
        <v>11</v>
      </c>
      <c r="P8" s="11" t="s">
        <v>12</v>
      </c>
      <c r="Q8" s="10" t="s">
        <v>11</v>
      </c>
      <c r="R8" s="11" t="s">
        <v>12</v>
      </c>
      <c r="S8" s="10" t="s">
        <v>11</v>
      </c>
      <c r="T8" s="11" t="s">
        <v>12</v>
      </c>
      <c r="U8" s="10" t="s">
        <v>11</v>
      </c>
      <c r="V8" s="11" t="s">
        <v>12</v>
      </c>
    </row>
    <row r="9" spans="1:24" x14ac:dyDescent="0.25">
      <c r="A9" s="55" t="s">
        <v>44</v>
      </c>
      <c r="B9" s="12">
        <v>11010347</v>
      </c>
      <c r="C9" s="7">
        <v>7</v>
      </c>
      <c r="D9" s="7">
        <v>66</v>
      </c>
      <c r="E9" s="7">
        <v>9</v>
      </c>
      <c r="F9" s="7">
        <v>90</v>
      </c>
      <c r="G9" s="7">
        <v>9</v>
      </c>
      <c r="H9" s="7">
        <v>89</v>
      </c>
      <c r="I9" s="7">
        <v>15</v>
      </c>
      <c r="J9" s="7">
        <v>167</v>
      </c>
      <c r="K9" s="7">
        <v>7</v>
      </c>
      <c r="L9" s="7">
        <v>39</v>
      </c>
      <c r="M9" s="7">
        <v>10</v>
      </c>
      <c r="N9" s="7">
        <v>96</v>
      </c>
      <c r="O9" s="7">
        <v>3</v>
      </c>
      <c r="P9" s="7">
        <v>45</v>
      </c>
      <c r="Q9" s="7">
        <v>12</v>
      </c>
      <c r="R9" s="7">
        <v>108</v>
      </c>
      <c r="S9" s="7">
        <v>15</v>
      </c>
      <c r="T9" s="7">
        <v>141</v>
      </c>
      <c r="U9" s="7">
        <v>8</v>
      </c>
      <c r="V9" s="7">
        <v>103</v>
      </c>
      <c r="W9">
        <f>C9+E9+G9+I9+K9+M9+O9+Q9+S9+U9</f>
        <v>95</v>
      </c>
      <c r="X9">
        <f>D9+F9+H9+J9+L9+N9+P9+R9+T9+V9</f>
        <v>944</v>
      </c>
    </row>
    <row r="10" spans="1:24" x14ac:dyDescent="0.25">
      <c r="A10" s="55" t="s">
        <v>44</v>
      </c>
      <c r="B10" s="5">
        <v>11010349</v>
      </c>
      <c r="C10" s="7">
        <v>31</v>
      </c>
      <c r="D10" s="7">
        <v>338</v>
      </c>
      <c r="E10" s="7">
        <v>26</v>
      </c>
      <c r="F10" s="7">
        <v>266</v>
      </c>
      <c r="G10" s="7">
        <v>27</v>
      </c>
      <c r="H10" s="7">
        <v>278</v>
      </c>
      <c r="I10" s="7">
        <v>37</v>
      </c>
      <c r="J10" s="7">
        <v>370</v>
      </c>
      <c r="K10" s="7">
        <v>31</v>
      </c>
      <c r="L10" s="7">
        <v>100</v>
      </c>
      <c r="M10" s="7">
        <v>38</v>
      </c>
      <c r="N10" s="7">
        <v>426</v>
      </c>
      <c r="O10" s="7">
        <v>39</v>
      </c>
      <c r="P10" s="7">
        <v>448</v>
      </c>
      <c r="Q10" s="7">
        <v>30</v>
      </c>
      <c r="R10" s="7">
        <v>318</v>
      </c>
      <c r="S10" s="7">
        <v>30</v>
      </c>
      <c r="T10" s="7">
        <v>371</v>
      </c>
      <c r="U10" s="7">
        <v>24</v>
      </c>
      <c r="V10" s="7">
        <v>279</v>
      </c>
      <c r="W10">
        <f t="shared" ref="W10:X34" si="0">C10+E10+G10+I10+K10+M10+O10+Q10+S10+U10</f>
        <v>313</v>
      </c>
      <c r="X10">
        <f t="shared" si="0"/>
        <v>3194</v>
      </c>
    </row>
    <row r="11" spans="1:24" x14ac:dyDescent="0.25">
      <c r="A11" s="55" t="s">
        <v>44</v>
      </c>
      <c r="B11" s="5">
        <v>11010350</v>
      </c>
      <c r="C11" s="7">
        <v>7</v>
      </c>
      <c r="D11" s="7">
        <v>70</v>
      </c>
      <c r="E11" s="7">
        <v>4</v>
      </c>
      <c r="F11" s="7">
        <v>30</v>
      </c>
      <c r="G11" s="7">
        <v>3</v>
      </c>
      <c r="H11" s="7">
        <v>37</v>
      </c>
      <c r="I11" s="7">
        <v>4</v>
      </c>
      <c r="J11" s="7">
        <v>45</v>
      </c>
      <c r="K11" s="7">
        <v>13</v>
      </c>
      <c r="L11" s="7">
        <v>63</v>
      </c>
      <c r="M11" s="7">
        <v>2</v>
      </c>
      <c r="N11" s="7">
        <v>25</v>
      </c>
      <c r="O11" s="7">
        <v>4</v>
      </c>
      <c r="P11" s="7">
        <v>48</v>
      </c>
      <c r="Q11" s="7">
        <v>5</v>
      </c>
      <c r="R11" s="7">
        <v>62</v>
      </c>
      <c r="S11" s="7">
        <v>4</v>
      </c>
      <c r="T11" s="7">
        <v>41</v>
      </c>
      <c r="U11" s="7">
        <v>5</v>
      </c>
      <c r="V11" s="7">
        <v>56</v>
      </c>
      <c r="W11">
        <f t="shared" si="0"/>
        <v>51</v>
      </c>
      <c r="X11">
        <f t="shared" si="0"/>
        <v>477</v>
      </c>
    </row>
    <row r="12" spans="1:24" x14ac:dyDescent="0.25">
      <c r="A12" s="55" t="s">
        <v>44</v>
      </c>
      <c r="B12" s="5">
        <v>11010351</v>
      </c>
      <c r="C12" s="7">
        <v>1</v>
      </c>
      <c r="D12" s="7">
        <v>2</v>
      </c>
      <c r="E12" s="7">
        <v>1</v>
      </c>
      <c r="F12" s="7">
        <v>7</v>
      </c>
      <c r="G12" s="7"/>
      <c r="H12" s="7"/>
      <c r="I12" s="7">
        <v>1</v>
      </c>
      <c r="J12" s="7">
        <v>1</v>
      </c>
      <c r="K12" s="7">
        <v>1</v>
      </c>
      <c r="L12" s="7">
        <v>3</v>
      </c>
      <c r="M12" s="7">
        <v>1</v>
      </c>
      <c r="N12" s="7">
        <v>3</v>
      </c>
      <c r="O12" s="7">
        <v>2</v>
      </c>
      <c r="P12" s="7">
        <v>27</v>
      </c>
      <c r="Q12" s="7">
        <v>2</v>
      </c>
      <c r="R12" s="7">
        <v>17</v>
      </c>
      <c r="S12" s="7">
        <v>2</v>
      </c>
      <c r="T12" s="7">
        <v>9</v>
      </c>
      <c r="U12" s="7">
        <v>3</v>
      </c>
      <c r="V12" s="7">
        <v>34</v>
      </c>
      <c r="W12">
        <f t="shared" si="0"/>
        <v>14</v>
      </c>
      <c r="X12">
        <f t="shared" si="0"/>
        <v>103</v>
      </c>
    </row>
    <row r="13" spans="1:24" x14ac:dyDescent="0.25">
      <c r="A13" s="55" t="s">
        <v>44</v>
      </c>
      <c r="B13" s="5">
        <v>11010352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>
        <f t="shared" si="0"/>
        <v>0</v>
      </c>
      <c r="X13">
        <f t="shared" si="0"/>
        <v>0</v>
      </c>
    </row>
    <row r="14" spans="1:24" x14ac:dyDescent="0.25">
      <c r="A14" s="55" t="s">
        <v>44</v>
      </c>
      <c r="B14" s="5">
        <v>11010353</v>
      </c>
      <c r="C14" s="7"/>
      <c r="D14" s="7"/>
      <c r="E14" s="7">
        <v>2</v>
      </c>
      <c r="F14" s="7">
        <v>15</v>
      </c>
      <c r="G14" s="7">
        <v>2</v>
      </c>
      <c r="H14" s="7">
        <v>14</v>
      </c>
      <c r="I14" s="7">
        <v>1</v>
      </c>
      <c r="J14" s="7">
        <v>13</v>
      </c>
      <c r="K14" s="7"/>
      <c r="L14" s="7"/>
      <c r="M14" s="7"/>
      <c r="N14" s="7"/>
      <c r="O14" s="7"/>
      <c r="P14" s="7"/>
      <c r="Q14" s="7">
        <v>1</v>
      </c>
      <c r="R14" s="7">
        <v>4</v>
      </c>
      <c r="S14" s="7">
        <v>1</v>
      </c>
      <c r="T14" s="7">
        <v>1</v>
      </c>
      <c r="U14" s="7"/>
      <c r="V14" s="7"/>
      <c r="W14">
        <f t="shared" si="0"/>
        <v>7</v>
      </c>
      <c r="X14">
        <f t="shared" si="0"/>
        <v>47</v>
      </c>
    </row>
    <row r="15" spans="1:24" x14ac:dyDescent="0.25">
      <c r="A15" s="55" t="s">
        <v>44</v>
      </c>
      <c r="B15" s="5">
        <v>11010354</v>
      </c>
      <c r="C15" s="7">
        <v>3</v>
      </c>
      <c r="D15" s="7">
        <v>23</v>
      </c>
      <c r="E15" s="7">
        <v>3</v>
      </c>
      <c r="F15" s="7">
        <v>6</v>
      </c>
      <c r="G15" s="7">
        <v>1</v>
      </c>
      <c r="H15" s="7">
        <v>6</v>
      </c>
      <c r="I15" s="7">
        <v>1</v>
      </c>
      <c r="J15" s="7">
        <v>12</v>
      </c>
      <c r="K15" s="7">
        <v>2</v>
      </c>
      <c r="L15" s="7">
        <v>20</v>
      </c>
      <c r="M15" s="7">
        <v>2</v>
      </c>
      <c r="N15" s="7">
        <v>20</v>
      </c>
      <c r="O15" s="7">
        <v>1</v>
      </c>
      <c r="P15" s="7">
        <v>6</v>
      </c>
      <c r="Q15" s="7">
        <v>4</v>
      </c>
      <c r="R15" s="7">
        <v>47</v>
      </c>
      <c r="S15" s="7">
        <v>2</v>
      </c>
      <c r="T15" s="7">
        <v>25</v>
      </c>
      <c r="U15" s="7">
        <v>3</v>
      </c>
      <c r="V15" s="7">
        <v>33</v>
      </c>
      <c r="W15">
        <f t="shared" si="0"/>
        <v>22</v>
      </c>
      <c r="X15">
        <f t="shared" si="0"/>
        <v>198</v>
      </c>
    </row>
    <row r="16" spans="1:24" x14ac:dyDescent="0.25">
      <c r="A16" s="55" t="s">
        <v>44</v>
      </c>
      <c r="B16" s="5">
        <v>11010355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>
        <f t="shared" si="0"/>
        <v>0</v>
      </c>
      <c r="X16">
        <f t="shared" si="0"/>
        <v>0</v>
      </c>
    </row>
    <row r="17" spans="1:24 16384:16384" x14ac:dyDescent="0.25">
      <c r="A17" s="55" t="s">
        <v>44</v>
      </c>
      <c r="B17" s="5">
        <v>11010356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>
        <v>1</v>
      </c>
      <c r="V17" s="7">
        <v>9</v>
      </c>
      <c r="W17">
        <f t="shared" si="0"/>
        <v>1</v>
      </c>
      <c r="X17">
        <f t="shared" si="0"/>
        <v>9</v>
      </c>
    </row>
    <row r="18" spans="1:24 16384:16384" s="70" customFormat="1" x14ac:dyDescent="0.25">
      <c r="A18" s="68">
        <f>SUM(C18:V18)</f>
        <v>4972</v>
      </c>
      <c r="B18" s="69"/>
      <c r="C18" s="24"/>
      <c r="D18" s="24">
        <f>SUM(D9:D17)</f>
        <v>499</v>
      </c>
      <c r="E18" s="24"/>
      <c r="F18" s="24">
        <f>SUM(F9:F17)</f>
        <v>414</v>
      </c>
      <c r="G18" s="24"/>
      <c r="H18" s="24">
        <f>SUM(H9:H17)</f>
        <v>424</v>
      </c>
      <c r="I18" s="24"/>
      <c r="J18" s="24">
        <f>SUM(J9:J17)</f>
        <v>608</v>
      </c>
      <c r="K18" s="24"/>
      <c r="L18" s="24">
        <f>SUM(L9:L17)</f>
        <v>225</v>
      </c>
      <c r="M18" s="24"/>
      <c r="N18" s="24">
        <f>SUM(N9:N17)</f>
        <v>570</v>
      </c>
      <c r="O18" s="24"/>
      <c r="P18" s="24">
        <f>SUM(P9:P17)</f>
        <v>574</v>
      </c>
      <c r="Q18" s="24"/>
      <c r="R18" s="24">
        <f>SUM(R9:R17)</f>
        <v>556</v>
      </c>
      <c r="S18" s="24"/>
      <c r="T18" s="24">
        <f>SUM(T9:T17)</f>
        <v>588</v>
      </c>
      <c r="U18" s="24"/>
      <c r="V18" s="24">
        <f>SUM(V9:V17)</f>
        <v>514</v>
      </c>
      <c r="X18" s="24"/>
    </row>
    <row r="19" spans="1:24 16384:16384" x14ac:dyDescent="0.25">
      <c r="A19" s="55"/>
      <c r="B19" s="5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4 16384:16384" x14ac:dyDescent="0.25">
      <c r="A20" s="56" t="s">
        <v>45</v>
      </c>
      <c r="B20" s="5">
        <v>11010357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>
        <f t="shared" si="0"/>
        <v>0</v>
      </c>
      <c r="X20">
        <f t="shared" si="0"/>
        <v>0</v>
      </c>
    </row>
    <row r="21" spans="1:24 16384:16384" x14ac:dyDescent="0.25">
      <c r="A21" s="56" t="s">
        <v>45</v>
      </c>
      <c r="B21" s="5">
        <v>11010359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23"/>
      <c r="U21" s="7"/>
      <c r="V21" s="7"/>
      <c r="W21">
        <f t="shared" si="0"/>
        <v>0</v>
      </c>
      <c r="X21">
        <f t="shared" si="0"/>
        <v>0</v>
      </c>
    </row>
    <row r="22" spans="1:24 16384:16384" x14ac:dyDescent="0.25">
      <c r="A22" s="56" t="s">
        <v>45</v>
      </c>
      <c r="B22" s="5">
        <v>11010360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>
        <f t="shared" si="0"/>
        <v>0</v>
      </c>
      <c r="X22">
        <f t="shared" si="0"/>
        <v>0</v>
      </c>
    </row>
    <row r="23" spans="1:24 16384:16384" x14ac:dyDescent="0.25">
      <c r="A23" s="56" t="s">
        <v>45</v>
      </c>
      <c r="B23" s="5">
        <v>11010361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>
        <f t="shared" si="0"/>
        <v>0</v>
      </c>
      <c r="X23">
        <f t="shared" si="0"/>
        <v>0</v>
      </c>
    </row>
    <row r="24" spans="1:24 16384:16384" x14ac:dyDescent="0.25">
      <c r="A24" s="56" t="s">
        <v>45</v>
      </c>
      <c r="B24" s="5">
        <v>11010362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>
        <f t="shared" si="0"/>
        <v>0</v>
      </c>
      <c r="X24">
        <f t="shared" si="0"/>
        <v>0</v>
      </c>
    </row>
    <row r="25" spans="1:24 16384:16384" x14ac:dyDescent="0.25">
      <c r="A25" s="56" t="s">
        <v>45</v>
      </c>
      <c r="B25" s="5">
        <v>11010363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>
        <f t="shared" si="0"/>
        <v>0</v>
      </c>
      <c r="X25">
        <f t="shared" si="0"/>
        <v>0</v>
      </c>
    </row>
    <row r="26" spans="1:24 16384:16384" x14ac:dyDescent="0.25">
      <c r="A26" s="56" t="s">
        <v>45</v>
      </c>
      <c r="B26" s="5">
        <v>11010364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>
        <f t="shared" si="0"/>
        <v>0</v>
      </c>
      <c r="X26">
        <f t="shared" si="0"/>
        <v>0</v>
      </c>
    </row>
    <row r="27" spans="1:24 16384:16384" x14ac:dyDescent="0.25">
      <c r="A27" s="56" t="s">
        <v>45</v>
      </c>
      <c r="B27" s="5">
        <v>11010365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>
        <f t="shared" si="0"/>
        <v>0</v>
      </c>
      <c r="X27">
        <f t="shared" si="0"/>
        <v>0</v>
      </c>
    </row>
    <row r="28" spans="1:24 16384:16384" x14ac:dyDescent="0.25">
      <c r="A28" s="56" t="s">
        <v>45</v>
      </c>
      <c r="B28" s="5">
        <v>11010366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>
        <f t="shared" si="0"/>
        <v>0</v>
      </c>
      <c r="X28">
        <f t="shared" si="0"/>
        <v>0</v>
      </c>
    </row>
    <row r="29" spans="1:24 16384:16384" s="70" customFormat="1" x14ac:dyDescent="0.25">
      <c r="A29" s="68">
        <f>SUM(C29:V29)</f>
        <v>0</v>
      </c>
      <c r="B29" s="69"/>
      <c r="C29" s="24"/>
      <c r="D29" s="24">
        <f>SUM(D20:D28)</f>
        <v>0</v>
      </c>
      <c r="E29" s="24"/>
      <c r="F29" s="24">
        <f>SUM(F20:F28)</f>
        <v>0</v>
      </c>
      <c r="G29" s="24"/>
      <c r="H29" s="24">
        <f>SUM(H20:H28)</f>
        <v>0</v>
      </c>
      <c r="I29" s="24"/>
      <c r="J29" s="24">
        <f>SUM(J20:J28)</f>
        <v>0</v>
      </c>
      <c r="K29" s="24"/>
      <c r="L29" s="24">
        <f>SUM(L20:L28)</f>
        <v>0</v>
      </c>
      <c r="M29" s="24"/>
      <c r="N29" s="24">
        <f>SUM(N20:N28)</f>
        <v>0</v>
      </c>
      <c r="O29" s="24"/>
      <c r="P29" s="24">
        <f>SUM(P20:P28)</f>
        <v>0</v>
      </c>
      <c r="Q29" s="24"/>
      <c r="R29" s="24">
        <f>SUM(R20:R28)</f>
        <v>0</v>
      </c>
      <c r="S29" s="24"/>
      <c r="T29" s="24">
        <f>SUM(T20:T28)</f>
        <v>0</v>
      </c>
      <c r="U29" s="24"/>
      <c r="V29" s="24">
        <f>SUM(V20:V28)</f>
        <v>0</v>
      </c>
      <c r="XFD29" s="24"/>
    </row>
    <row r="30" spans="1:24 16384:16384" x14ac:dyDescent="0.25">
      <c r="A30" s="56"/>
      <c r="B30" s="5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4 16384:16384" x14ac:dyDescent="0.25">
      <c r="A31" s="67">
        <v>191</v>
      </c>
      <c r="B31" s="6">
        <v>16010382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>
        <f t="shared" si="0"/>
        <v>0</v>
      </c>
      <c r="X31">
        <f t="shared" si="0"/>
        <v>0</v>
      </c>
    </row>
    <row r="32" spans="1:24 16384:16384" x14ac:dyDescent="0.25">
      <c r="A32" s="67">
        <v>191</v>
      </c>
      <c r="B32" s="6">
        <v>16010383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>
        <f t="shared" si="0"/>
        <v>0</v>
      </c>
      <c r="X32">
        <f t="shared" si="0"/>
        <v>0</v>
      </c>
    </row>
    <row r="33" spans="1:24" x14ac:dyDescent="0.25">
      <c r="A33" s="71"/>
      <c r="B33" s="25" t="s">
        <v>9</v>
      </c>
      <c r="C33" s="7"/>
      <c r="D33" s="7"/>
      <c r="E33" s="7"/>
      <c r="F33" s="7"/>
      <c r="G33" s="7"/>
      <c r="H33" s="7"/>
      <c r="I33" s="7"/>
      <c r="J33" s="7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>
        <f t="shared" si="0"/>
        <v>0</v>
      </c>
      <c r="X33">
        <f t="shared" si="0"/>
        <v>0</v>
      </c>
    </row>
    <row r="34" spans="1:24" x14ac:dyDescent="0.25">
      <c r="A34" s="68">
        <f>SUM(C34:V34)</f>
        <v>0</v>
      </c>
      <c r="B34" s="26" t="s">
        <v>10</v>
      </c>
      <c r="C34" s="2"/>
      <c r="D34" s="2"/>
      <c r="E34" s="2"/>
      <c r="F34" s="2"/>
      <c r="G34" s="2"/>
      <c r="H34" s="2"/>
      <c r="I34" s="2"/>
      <c r="J34" s="2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>
        <f t="shared" si="0"/>
        <v>0</v>
      </c>
      <c r="X34">
        <f t="shared" si="0"/>
        <v>0</v>
      </c>
    </row>
    <row r="35" spans="1:24" x14ac:dyDescent="0.25">
      <c r="A35" s="52"/>
      <c r="B35" s="37" t="s">
        <v>17</v>
      </c>
      <c r="C35" s="7">
        <f t="shared" ref="C35:V35" si="1">SUM(C9:C34)</f>
        <v>49</v>
      </c>
      <c r="D35" s="7">
        <f t="shared" si="1"/>
        <v>998</v>
      </c>
      <c r="E35" s="7">
        <f t="shared" si="1"/>
        <v>45</v>
      </c>
      <c r="F35" s="7">
        <f t="shared" si="1"/>
        <v>828</v>
      </c>
      <c r="G35" s="7">
        <f t="shared" si="1"/>
        <v>42</v>
      </c>
      <c r="H35" s="7">
        <f t="shared" si="1"/>
        <v>848</v>
      </c>
      <c r="I35" s="7">
        <f t="shared" si="1"/>
        <v>59</v>
      </c>
      <c r="J35" s="7">
        <f t="shared" si="1"/>
        <v>1216</v>
      </c>
      <c r="K35" s="7">
        <f t="shared" si="1"/>
        <v>54</v>
      </c>
      <c r="L35" s="7">
        <f t="shared" si="1"/>
        <v>450</v>
      </c>
      <c r="M35" s="7">
        <f t="shared" si="1"/>
        <v>53</v>
      </c>
      <c r="N35" s="7">
        <f t="shared" si="1"/>
        <v>1140</v>
      </c>
      <c r="O35" s="7">
        <f t="shared" si="1"/>
        <v>49</v>
      </c>
      <c r="P35" s="7">
        <f t="shared" si="1"/>
        <v>1148</v>
      </c>
      <c r="Q35" s="7">
        <f t="shared" si="1"/>
        <v>54</v>
      </c>
      <c r="R35" s="7">
        <f t="shared" si="1"/>
        <v>1112</v>
      </c>
      <c r="S35" s="7">
        <f t="shared" si="1"/>
        <v>54</v>
      </c>
      <c r="T35" s="7">
        <f t="shared" si="1"/>
        <v>1176</v>
      </c>
      <c r="U35" s="7">
        <f t="shared" si="1"/>
        <v>44</v>
      </c>
      <c r="V35" s="7">
        <f t="shared" si="1"/>
        <v>1028</v>
      </c>
    </row>
    <row r="39" spans="1:24" x14ac:dyDescent="0.25">
      <c r="C39" s="42">
        <v>42339</v>
      </c>
      <c r="D39" s="42">
        <v>42370</v>
      </c>
      <c r="E39" s="42">
        <v>42401</v>
      </c>
      <c r="F39" s="42">
        <v>42430</v>
      </c>
      <c r="G39" s="42">
        <v>42461</v>
      </c>
      <c r="H39" s="42">
        <v>42491</v>
      </c>
      <c r="I39" s="42">
        <v>42522</v>
      </c>
      <c r="J39" s="42">
        <v>42552</v>
      </c>
      <c r="K39" s="42">
        <v>42583</v>
      </c>
      <c r="L39" s="42">
        <v>42614</v>
      </c>
    </row>
    <row r="40" spans="1:24" ht="105" x14ac:dyDescent="0.25">
      <c r="B40" s="9" t="s">
        <v>8</v>
      </c>
      <c r="C40">
        <f>C35</f>
        <v>49</v>
      </c>
      <c r="D40">
        <f>E35</f>
        <v>45</v>
      </c>
      <c r="E40">
        <f>G35</f>
        <v>42</v>
      </c>
      <c r="F40">
        <f>I35</f>
        <v>59</v>
      </c>
      <c r="G40">
        <f>K35</f>
        <v>54</v>
      </c>
      <c r="H40">
        <f>M35</f>
        <v>53</v>
      </c>
      <c r="I40">
        <f>O35</f>
        <v>49</v>
      </c>
      <c r="J40">
        <f>Q35</f>
        <v>54</v>
      </c>
      <c r="K40">
        <f>S35</f>
        <v>54</v>
      </c>
      <c r="L40">
        <f>U35</f>
        <v>44</v>
      </c>
    </row>
    <row r="41" spans="1:24" ht="105" x14ac:dyDescent="0.25">
      <c r="B41" s="9" t="s">
        <v>8</v>
      </c>
      <c r="C41">
        <f>D35</f>
        <v>998</v>
      </c>
      <c r="D41">
        <f>F35</f>
        <v>828</v>
      </c>
      <c r="E41">
        <f>H35</f>
        <v>848</v>
      </c>
      <c r="F41">
        <f>J35</f>
        <v>1216</v>
      </c>
      <c r="G41">
        <f>L35</f>
        <v>450</v>
      </c>
      <c r="H41">
        <f>N35</f>
        <v>1140</v>
      </c>
      <c r="I41">
        <f>P35</f>
        <v>1148</v>
      </c>
      <c r="J41">
        <f>R35</f>
        <v>1112</v>
      </c>
      <c r="K41">
        <f>T35</f>
        <v>1176</v>
      </c>
      <c r="L41">
        <f>V35</f>
        <v>1028</v>
      </c>
    </row>
  </sheetData>
  <mergeCells count="10">
    <mergeCell ref="O7:P7"/>
    <mergeCell ref="Q7:R7"/>
    <mergeCell ref="S7:T7"/>
    <mergeCell ref="U7:V7"/>
    <mergeCell ref="C7:D7"/>
    <mergeCell ref="E7:F7"/>
    <mergeCell ref="G7:H7"/>
    <mergeCell ref="I7:J7"/>
    <mergeCell ref="K7:L7"/>
    <mergeCell ref="M7:N7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41"/>
  <sheetViews>
    <sheetView topLeftCell="A11" workbookViewId="0">
      <selection activeCell="A29" sqref="A29:XFD29"/>
    </sheetView>
  </sheetViews>
  <sheetFormatPr defaultRowHeight="15" x14ac:dyDescent="0.25"/>
  <cols>
    <col min="1" max="2" width="17.42578125" customWidth="1"/>
    <col min="19" max="19" width="5.5703125" customWidth="1"/>
    <col min="20" max="20" width="8.28515625" customWidth="1"/>
  </cols>
  <sheetData>
    <row r="6" spans="1:24" ht="59.25" customHeight="1" x14ac:dyDescent="0.25">
      <c r="B6" s="30" t="s">
        <v>14</v>
      </c>
    </row>
    <row r="7" spans="1:24" x14ac:dyDescent="0.25">
      <c r="C7" s="84">
        <v>42339</v>
      </c>
      <c r="D7" s="85"/>
      <c r="E7" s="84">
        <v>42370</v>
      </c>
      <c r="F7" s="85"/>
      <c r="G7" s="84">
        <v>42401</v>
      </c>
      <c r="H7" s="85"/>
      <c r="I7" s="84">
        <v>42430</v>
      </c>
      <c r="J7" s="85"/>
      <c r="K7" s="84">
        <v>42461</v>
      </c>
      <c r="L7" s="85"/>
      <c r="M7" s="84">
        <v>42491</v>
      </c>
      <c r="N7" s="85"/>
      <c r="O7" s="84">
        <v>42522</v>
      </c>
      <c r="P7" s="85"/>
      <c r="Q7" s="84">
        <v>42552</v>
      </c>
      <c r="R7" s="85"/>
      <c r="S7" s="84">
        <v>42583</v>
      </c>
      <c r="T7" s="85"/>
      <c r="U7" s="84">
        <v>42614</v>
      </c>
      <c r="V7" s="85"/>
    </row>
    <row r="8" spans="1:24" x14ac:dyDescent="0.25">
      <c r="C8" s="10" t="s">
        <v>11</v>
      </c>
      <c r="D8" s="11" t="s">
        <v>12</v>
      </c>
      <c r="E8" s="10" t="s">
        <v>11</v>
      </c>
      <c r="F8" s="11" t="s">
        <v>12</v>
      </c>
      <c r="G8" s="10" t="s">
        <v>11</v>
      </c>
      <c r="H8" s="11" t="s">
        <v>12</v>
      </c>
      <c r="I8" s="10" t="s">
        <v>11</v>
      </c>
      <c r="J8" s="11" t="s">
        <v>12</v>
      </c>
      <c r="K8" s="10" t="s">
        <v>11</v>
      </c>
      <c r="L8" s="11" t="s">
        <v>12</v>
      </c>
      <c r="M8" s="10" t="s">
        <v>11</v>
      </c>
      <c r="N8" s="11" t="s">
        <v>12</v>
      </c>
      <c r="O8" s="10" t="s">
        <v>11</v>
      </c>
      <c r="P8" s="11" t="s">
        <v>12</v>
      </c>
      <c r="Q8" s="10" t="s">
        <v>11</v>
      </c>
      <c r="R8" s="11" t="s">
        <v>12</v>
      </c>
      <c r="S8" s="10" t="s">
        <v>11</v>
      </c>
      <c r="T8" s="11" t="s">
        <v>12</v>
      </c>
      <c r="U8" s="10" t="s">
        <v>11</v>
      </c>
      <c r="V8" s="11" t="s">
        <v>12</v>
      </c>
    </row>
    <row r="9" spans="1:24" x14ac:dyDescent="0.25">
      <c r="A9" s="55" t="s">
        <v>44</v>
      </c>
      <c r="B9" s="12">
        <v>11010347</v>
      </c>
      <c r="C9" s="7">
        <v>9</v>
      </c>
      <c r="D9" s="7">
        <v>92</v>
      </c>
      <c r="E9" s="7">
        <v>7</v>
      </c>
      <c r="F9" s="7">
        <v>69</v>
      </c>
      <c r="G9" s="7">
        <v>10</v>
      </c>
      <c r="H9" s="7">
        <v>93</v>
      </c>
      <c r="I9" s="7">
        <v>16</v>
      </c>
      <c r="J9" s="7">
        <v>146</v>
      </c>
      <c r="K9" s="7">
        <v>7</v>
      </c>
      <c r="L9" s="7">
        <v>66</v>
      </c>
      <c r="M9" s="7">
        <v>6</v>
      </c>
      <c r="N9" s="7">
        <v>50</v>
      </c>
      <c r="O9" s="7">
        <v>13</v>
      </c>
      <c r="P9" s="7">
        <v>113</v>
      </c>
      <c r="Q9" s="7">
        <v>9</v>
      </c>
      <c r="R9" s="7">
        <v>84</v>
      </c>
      <c r="S9" s="7">
        <v>4</v>
      </c>
      <c r="T9" s="7">
        <v>50</v>
      </c>
      <c r="U9" s="7">
        <v>7</v>
      </c>
      <c r="V9" s="7">
        <v>96</v>
      </c>
      <c r="W9">
        <f>C9+E9+G9+I9+K9+M9+O9+Q9+S9+U9</f>
        <v>88</v>
      </c>
      <c r="X9">
        <f>D9+F9+H9+J9+L9+N9+P9+R9+T9+V9</f>
        <v>859</v>
      </c>
    </row>
    <row r="10" spans="1:24" x14ac:dyDescent="0.25">
      <c r="A10" s="55" t="s">
        <v>44</v>
      </c>
      <c r="B10" s="5">
        <v>11010349</v>
      </c>
      <c r="C10" s="7">
        <v>17</v>
      </c>
      <c r="D10" s="7">
        <v>213</v>
      </c>
      <c r="E10" s="7">
        <v>27</v>
      </c>
      <c r="F10" s="7">
        <v>318</v>
      </c>
      <c r="G10" s="7">
        <v>22</v>
      </c>
      <c r="H10" s="7">
        <v>309</v>
      </c>
      <c r="I10" s="7">
        <v>30</v>
      </c>
      <c r="J10" s="7">
        <v>428</v>
      </c>
      <c r="K10" s="7">
        <v>34</v>
      </c>
      <c r="L10" s="7">
        <v>375</v>
      </c>
      <c r="M10" s="7">
        <v>39</v>
      </c>
      <c r="N10" s="7">
        <v>541</v>
      </c>
      <c r="O10" s="7">
        <v>27</v>
      </c>
      <c r="P10" s="7">
        <v>388</v>
      </c>
      <c r="Q10" s="7">
        <v>29</v>
      </c>
      <c r="R10" s="7">
        <v>362</v>
      </c>
      <c r="S10" s="7">
        <v>43</v>
      </c>
      <c r="T10" s="7">
        <v>607</v>
      </c>
      <c r="U10" s="7">
        <v>26</v>
      </c>
      <c r="V10" s="7">
        <v>399</v>
      </c>
      <c r="W10">
        <f t="shared" ref="W10:X34" si="0">C10+E10+G10+I10+K10+M10+O10+Q10+S10+U10</f>
        <v>294</v>
      </c>
      <c r="X10">
        <f t="shared" si="0"/>
        <v>3940</v>
      </c>
    </row>
    <row r="11" spans="1:24" x14ac:dyDescent="0.25">
      <c r="A11" s="55" t="s">
        <v>44</v>
      </c>
      <c r="B11" s="5">
        <v>11010350</v>
      </c>
      <c r="C11" s="7">
        <v>4</v>
      </c>
      <c r="D11" s="7">
        <v>43</v>
      </c>
      <c r="E11" s="7">
        <v>5</v>
      </c>
      <c r="F11" s="7">
        <v>37</v>
      </c>
      <c r="G11" s="7">
        <v>2</v>
      </c>
      <c r="H11" s="7">
        <v>28</v>
      </c>
      <c r="I11" s="7">
        <v>6</v>
      </c>
      <c r="J11" s="7">
        <v>57</v>
      </c>
      <c r="K11" s="7"/>
      <c r="L11" s="7"/>
      <c r="M11" s="7">
        <v>4</v>
      </c>
      <c r="N11" s="7">
        <v>41</v>
      </c>
      <c r="O11" s="7">
        <v>1</v>
      </c>
      <c r="P11" s="7">
        <v>14</v>
      </c>
      <c r="Q11" s="7">
        <v>4</v>
      </c>
      <c r="R11" s="7">
        <v>44</v>
      </c>
      <c r="S11" s="7">
        <v>3</v>
      </c>
      <c r="T11" s="7">
        <v>26</v>
      </c>
      <c r="U11" s="7">
        <v>4</v>
      </c>
      <c r="V11" s="7">
        <v>51</v>
      </c>
      <c r="W11">
        <f t="shared" si="0"/>
        <v>33</v>
      </c>
      <c r="X11">
        <f t="shared" si="0"/>
        <v>341</v>
      </c>
    </row>
    <row r="12" spans="1:24" x14ac:dyDescent="0.25">
      <c r="A12" s="55" t="s">
        <v>44</v>
      </c>
      <c r="B12" s="5">
        <v>11010351</v>
      </c>
      <c r="C12" s="7">
        <v>1</v>
      </c>
      <c r="D12" s="7">
        <v>3</v>
      </c>
      <c r="E12" s="7">
        <v>3</v>
      </c>
      <c r="F12" s="7">
        <v>8</v>
      </c>
      <c r="G12" s="7">
        <v>3</v>
      </c>
      <c r="H12" s="7">
        <v>15</v>
      </c>
      <c r="I12" s="7">
        <v>2</v>
      </c>
      <c r="J12" s="7">
        <v>9</v>
      </c>
      <c r="K12" s="7">
        <v>2</v>
      </c>
      <c r="L12" s="7">
        <v>14</v>
      </c>
      <c r="M12" s="7"/>
      <c r="N12" s="7"/>
      <c r="O12" s="7"/>
      <c r="P12" s="7"/>
      <c r="Q12" s="7">
        <v>2</v>
      </c>
      <c r="R12" s="7">
        <v>13</v>
      </c>
      <c r="S12" s="7">
        <v>1</v>
      </c>
      <c r="T12" s="7">
        <v>3</v>
      </c>
      <c r="U12" s="7"/>
      <c r="V12" s="7"/>
      <c r="W12">
        <f t="shared" si="0"/>
        <v>14</v>
      </c>
      <c r="X12">
        <f t="shared" si="0"/>
        <v>65</v>
      </c>
    </row>
    <row r="13" spans="1:24" x14ac:dyDescent="0.25">
      <c r="A13" s="55" t="s">
        <v>44</v>
      </c>
      <c r="B13" s="5">
        <v>11010352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>
        <f t="shared" si="0"/>
        <v>0</v>
      </c>
      <c r="X13">
        <f t="shared" si="0"/>
        <v>0</v>
      </c>
    </row>
    <row r="14" spans="1:24" x14ac:dyDescent="0.25">
      <c r="A14" s="55" t="s">
        <v>44</v>
      </c>
      <c r="B14" s="5">
        <v>11010353</v>
      </c>
      <c r="C14" s="7">
        <v>11</v>
      </c>
      <c r="D14" s="7">
        <v>34</v>
      </c>
      <c r="E14" s="7">
        <v>7</v>
      </c>
      <c r="F14" s="7">
        <v>46</v>
      </c>
      <c r="G14" s="7">
        <v>4</v>
      </c>
      <c r="H14" s="7">
        <v>33</v>
      </c>
      <c r="I14" s="7">
        <v>5</v>
      </c>
      <c r="J14" s="7">
        <v>41</v>
      </c>
      <c r="K14" s="7">
        <v>4</v>
      </c>
      <c r="L14" s="7">
        <v>22</v>
      </c>
      <c r="M14" s="7">
        <v>7</v>
      </c>
      <c r="N14" s="7">
        <v>30</v>
      </c>
      <c r="O14" s="7">
        <v>2</v>
      </c>
      <c r="P14" s="7">
        <v>7</v>
      </c>
      <c r="Q14" s="7">
        <v>5</v>
      </c>
      <c r="R14" s="7">
        <v>31</v>
      </c>
      <c r="S14" s="7">
        <v>4</v>
      </c>
      <c r="T14" s="7">
        <v>14</v>
      </c>
      <c r="U14" s="7">
        <v>3</v>
      </c>
      <c r="V14" s="7">
        <v>17</v>
      </c>
      <c r="W14">
        <f t="shared" si="0"/>
        <v>52</v>
      </c>
      <c r="X14">
        <f t="shared" si="0"/>
        <v>275</v>
      </c>
    </row>
    <row r="15" spans="1:24" x14ac:dyDescent="0.25">
      <c r="A15" s="55" t="s">
        <v>44</v>
      </c>
      <c r="B15" s="5">
        <v>11010354</v>
      </c>
      <c r="C15" s="7">
        <v>8</v>
      </c>
      <c r="D15" s="7">
        <v>118</v>
      </c>
      <c r="E15" s="7">
        <v>6</v>
      </c>
      <c r="F15" s="7">
        <v>81</v>
      </c>
      <c r="G15" s="7">
        <v>7</v>
      </c>
      <c r="H15" s="7">
        <v>80</v>
      </c>
      <c r="I15" s="7">
        <v>15</v>
      </c>
      <c r="J15" s="7">
        <v>174</v>
      </c>
      <c r="K15" s="7">
        <v>12</v>
      </c>
      <c r="L15" s="7">
        <v>113</v>
      </c>
      <c r="M15" s="7">
        <v>7</v>
      </c>
      <c r="N15" s="7">
        <v>124</v>
      </c>
      <c r="O15" s="7">
        <v>17</v>
      </c>
      <c r="P15" s="7">
        <v>170</v>
      </c>
      <c r="Q15" s="7">
        <v>13</v>
      </c>
      <c r="R15" s="7">
        <v>185</v>
      </c>
      <c r="S15" s="7">
        <v>10</v>
      </c>
      <c r="T15" s="7">
        <v>130</v>
      </c>
      <c r="U15" s="7">
        <v>13</v>
      </c>
      <c r="V15" s="7">
        <v>189</v>
      </c>
      <c r="W15">
        <f t="shared" si="0"/>
        <v>108</v>
      </c>
      <c r="X15">
        <f t="shared" si="0"/>
        <v>1364</v>
      </c>
    </row>
    <row r="16" spans="1:24" x14ac:dyDescent="0.25">
      <c r="A16" s="55" t="s">
        <v>44</v>
      </c>
      <c r="B16" s="5">
        <v>11010355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>
        <v>1</v>
      </c>
      <c r="N16" s="7">
        <v>17</v>
      </c>
      <c r="O16" s="7"/>
      <c r="P16" s="7"/>
      <c r="Q16" s="7"/>
      <c r="R16" s="7"/>
      <c r="S16" s="7"/>
      <c r="T16" s="7"/>
      <c r="U16" s="7"/>
      <c r="V16" s="7"/>
      <c r="W16">
        <f t="shared" si="0"/>
        <v>1</v>
      </c>
      <c r="X16">
        <f t="shared" si="0"/>
        <v>17</v>
      </c>
    </row>
    <row r="17" spans="1:24 16384:16384" x14ac:dyDescent="0.25">
      <c r="A17" s="55" t="s">
        <v>44</v>
      </c>
      <c r="B17" s="5">
        <v>11010356</v>
      </c>
      <c r="C17" s="7">
        <v>7</v>
      </c>
      <c r="D17" s="7">
        <v>80</v>
      </c>
      <c r="E17" s="7">
        <v>3</v>
      </c>
      <c r="F17" s="7">
        <v>9</v>
      </c>
      <c r="G17" s="7">
        <v>4</v>
      </c>
      <c r="H17" s="7">
        <v>32</v>
      </c>
      <c r="I17" s="7">
        <v>4</v>
      </c>
      <c r="J17" s="7">
        <v>32</v>
      </c>
      <c r="K17" s="7">
        <v>7</v>
      </c>
      <c r="L17" s="7">
        <v>63</v>
      </c>
      <c r="M17" s="7">
        <v>3</v>
      </c>
      <c r="N17" s="7">
        <v>34</v>
      </c>
      <c r="O17" s="7">
        <v>1</v>
      </c>
      <c r="P17" s="7">
        <v>3</v>
      </c>
      <c r="Q17" s="7">
        <v>4</v>
      </c>
      <c r="R17" s="7">
        <v>22</v>
      </c>
      <c r="S17" s="7">
        <v>3</v>
      </c>
      <c r="T17" s="7">
        <v>44</v>
      </c>
      <c r="U17" s="7">
        <v>3</v>
      </c>
      <c r="V17" s="7">
        <v>50</v>
      </c>
      <c r="W17">
        <f t="shared" si="0"/>
        <v>39</v>
      </c>
      <c r="X17">
        <f t="shared" si="0"/>
        <v>369</v>
      </c>
    </row>
    <row r="18" spans="1:24 16384:16384" s="70" customFormat="1" x14ac:dyDescent="0.25">
      <c r="A18" s="68">
        <f>SUM(C18:V18)</f>
        <v>7230</v>
      </c>
      <c r="B18" s="69"/>
      <c r="C18" s="24"/>
      <c r="D18" s="24">
        <f>SUM(D9:D17)</f>
        <v>583</v>
      </c>
      <c r="E18" s="24"/>
      <c r="F18" s="24">
        <f>SUM(F9:F17)</f>
        <v>568</v>
      </c>
      <c r="G18" s="24"/>
      <c r="H18" s="24">
        <f>SUM(H9:H17)</f>
        <v>590</v>
      </c>
      <c r="I18" s="24"/>
      <c r="J18" s="24">
        <f>SUM(J9:J17)</f>
        <v>887</v>
      </c>
      <c r="K18" s="24"/>
      <c r="L18" s="24">
        <f>SUM(L9:L17)</f>
        <v>653</v>
      </c>
      <c r="M18" s="24"/>
      <c r="N18" s="24">
        <f>SUM(N9:N17)</f>
        <v>837</v>
      </c>
      <c r="O18" s="24"/>
      <c r="P18" s="24">
        <f>SUM(P9:P17)</f>
        <v>695</v>
      </c>
      <c r="Q18" s="24"/>
      <c r="R18" s="24">
        <f>SUM(R9:R17)</f>
        <v>741</v>
      </c>
      <c r="S18" s="24"/>
      <c r="T18" s="24">
        <f>SUM(T9:T17)</f>
        <v>874</v>
      </c>
      <c r="U18" s="24"/>
      <c r="V18" s="24">
        <f>SUM(V9:V17)</f>
        <v>802</v>
      </c>
      <c r="X18" s="24"/>
    </row>
    <row r="19" spans="1:24 16384:16384" x14ac:dyDescent="0.25">
      <c r="A19" s="55"/>
      <c r="B19" s="5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4 16384:16384" x14ac:dyDescent="0.25">
      <c r="A20" s="56" t="s">
        <v>45</v>
      </c>
      <c r="B20" s="5">
        <v>11010357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>
        <f t="shared" si="0"/>
        <v>0</v>
      </c>
      <c r="X20">
        <f t="shared" si="0"/>
        <v>0</v>
      </c>
    </row>
    <row r="21" spans="1:24 16384:16384" x14ac:dyDescent="0.25">
      <c r="A21" s="56" t="s">
        <v>45</v>
      </c>
      <c r="B21" s="5">
        <v>11010359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23"/>
      <c r="U21" s="7"/>
      <c r="V21" s="7"/>
      <c r="W21">
        <f t="shared" si="0"/>
        <v>0</v>
      </c>
      <c r="X21">
        <f t="shared" si="0"/>
        <v>0</v>
      </c>
    </row>
    <row r="22" spans="1:24 16384:16384" x14ac:dyDescent="0.25">
      <c r="A22" s="56" t="s">
        <v>45</v>
      </c>
      <c r="B22" s="5">
        <v>11010360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>
        <f t="shared" si="0"/>
        <v>0</v>
      </c>
      <c r="X22">
        <f t="shared" si="0"/>
        <v>0</v>
      </c>
    </row>
    <row r="23" spans="1:24 16384:16384" x14ac:dyDescent="0.25">
      <c r="A23" s="56" t="s">
        <v>45</v>
      </c>
      <c r="B23" s="5">
        <v>11010361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>
        <f t="shared" si="0"/>
        <v>0</v>
      </c>
      <c r="X23">
        <f t="shared" si="0"/>
        <v>0</v>
      </c>
    </row>
    <row r="24" spans="1:24 16384:16384" x14ac:dyDescent="0.25">
      <c r="A24" s="56" t="s">
        <v>45</v>
      </c>
      <c r="B24" s="5">
        <v>11010362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>
        <f t="shared" si="0"/>
        <v>0</v>
      </c>
      <c r="X24">
        <f t="shared" si="0"/>
        <v>0</v>
      </c>
    </row>
    <row r="25" spans="1:24 16384:16384" x14ac:dyDescent="0.25">
      <c r="A25" s="56" t="s">
        <v>45</v>
      </c>
      <c r="B25" s="5">
        <v>11010363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>
        <f t="shared" si="0"/>
        <v>0</v>
      </c>
      <c r="X25">
        <f t="shared" si="0"/>
        <v>0</v>
      </c>
    </row>
    <row r="26" spans="1:24 16384:16384" x14ac:dyDescent="0.25">
      <c r="A26" s="56" t="s">
        <v>45</v>
      </c>
      <c r="B26" s="5">
        <v>11010364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>
        <f t="shared" si="0"/>
        <v>0</v>
      </c>
      <c r="X26">
        <f t="shared" si="0"/>
        <v>0</v>
      </c>
    </row>
    <row r="27" spans="1:24 16384:16384" x14ac:dyDescent="0.25">
      <c r="A27" s="56" t="s">
        <v>45</v>
      </c>
      <c r="B27" s="5">
        <v>11010365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>
        <f t="shared" si="0"/>
        <v>0</v>
      </c>
      <c r="X27">
        <f t="shared" si="0"/>
        <v>0</v>
      </c>
    </row>
    <row r="28" spans="1:24 16384:16384" x14ac:dyDescent="0.25">
      <c r="A28" s="56" t="s">
        <v>45</v>
      </c>
      <c r="B28" s="5">
        <v>11010366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>
        <f t="shared" si="0"/>
        <v>0</v>
      </c>
      <c r="X28">
        <f t="shared" si="0"/>
        <v>0</v>
      </c>
    </row>
    <row r="29" spans="1:24 16384:16384" s="70" customFormat="1" x14ac:dyDescent="0.25">
      <c r="A29" s="68">
        <f>SUM(C29:V29)</f>
        <v>0</v>
      </c>
      <c r="B29" s="69"/>
      <c r="C29" s="24"/>
      <c r="D29" s="24">
        <f>SUM(D20:D28)</f>
        <v>0</v>
      </c>
      <c r="E29" s="24"/>
      <c r="F29" s="24">
        <f>SUM(F20:F28)</f>
        <v>0</v>
      </c>
      <c r="G29" s="24"/>
      <c r="H29" s="24">
        <f>SUM(H20:H28)</f>
        <v>0</v>
      </c>
      <c r="I29" s="24"/>
      <c r="J29" s="24">
        <f>SUM(J20:J28)</f>
        <v>0</v>
      </c>
      <c r="K29" s="24"/>
      <c r="L29" s="24">
        <f>SUM(L20:L28)</f>
        <v>0</v>
      </c>
      <c r="M29" s="24"/>
      <c r="N29" s="24">
        <f>SUM(N20:N28)</f>
        <v>0</v>
      </c>
      <c r="O29" s="24"/>
      <c r="P29" s="24">
        <f>SUM(P20:P28)</f>
        <v>0</v>
      </c>
      <c r="Q29" s="24"/>
      <c r="R29" s="24">
        <f>SUM(R20:R28)</f>
        <v>0</v>
      </c>
      <c r="S29" s="24"/>
      <c r="T29" s="24">
        <f>SUM(T20:T28)</f>
        <v>0</v>
      </c>
      <c r="U29" s="24"/>
      <c r="V29" s="24">
        <f>SUM(V20:V28)</f>
        <v>0</v>
      </c>
      <c r="XFD29" s="24"/>
    </row>
    <row r="30" spans="1:24 16384:16384" x14ac:dyDescent="0.25">
      <c r="A30" s="56"/>
      <c r="B30" s="5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4 16384:16384" x14ac:dyDescent="0.25">
      <c r="A31" s="67">
        <v>191</v>
      </c>
      <c r="B31" s="6">
        <v>16010382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>
        <f t="shared" si="0"/>
        <v>0</v>
      </c>
      <c r="X31">
        <f t="shared" si="0"/>
        <v>0</v>
      </c>
    </row>
    <row r="32" spans="1:24 16384:16384" x14ac:dyDescent="0.25">
      <c r="A32" s="67">
        <v>191</v>
      </c>
      <c r="B32" s="6">
        <v>16010383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>
        <f t="shared" si="0"/>
        <v>0</v>
      </c>
      <c r="X32">
        <f t="shared" si="0"/>
        <v>0</v>
      </c>
    </row>
    <row r="33" spans="1:24" x14ac:dyDescent="0.25">
      <c r="A33" s="71"/>
      <c r="B33" s="25" t="s">
        <v>9</v>
      </c>
      <c r="C33" s="7"/>
      <c r="D33" s="7"/>
      <c r="E33" s="7"/>
      <c r="F33" s="7"/>
      <c r="G33" s="7"/>
      <c r="H33" s="7"/>
      <c r="I33" s="7"/>
      <c r="J33" s="7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>
        <f t="shared" si="0"/>
        <v>0</v>
      </c>
      <c r="X33">
        <f t="shared" si="0"/>
        <v>0</v>
      </c>
    </row>
    <row r="34" spans="1:24" x14ac:dyDescent="0.25">
      <c r="A34" s="68">
        <f>SUM(C34:V34)</f>
        <v>0</v>
      </c>
      <c r="B34" s="26" t="s">
        <v>10</v>
      </c>
      <c r="C34" s="2"/>
      <c r="D34" s="2"/>
      <c r="E34" s="2"/>
      <c r="F34" s="2"/>
      <c r="G34" s="2"/>
      <c r="H34" s="2"/>
      <c r="I34" s="2"/>
      <c r="J34" s="2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>
        <f t="shared" si="0"/>
        <v>0</v>
      </c>
      <c r="X34">
        <f t="shared" si="0"/>
        <v>0</v>
      </c>
    </row>
    <row r="35" spans="1:24" x14ac:dyDescent="0.25">
      <c r="A35" s="52"/>
      <c r="B35" s="37" t="s">
        <v>17</v>
      </c>
      <c r="C35" s="7">
        <f t="shared" ref="C35:V35" si="1">SUM(C9:C34)</f>
        <v>57</v>
      </c>
      <c r="D35" s="7">
        <f t="shared" si="1"/>
        <v>1166</v>
      </c>
      <c r="E35" s="7">
        <f t="shared" si="1"/>
        <v>58</v>
      </c>
      <c r="F35" s="7">
        <f t="shared" si="1"/>
        <v>1136</v>
      </c>
      <c r="G35" s="7">
        <f t="shared" si="1"/>
        <v>52</v>
      </c>
      <c r="H35" s="7">
        <f t="shared" si="1"/>
        <v>1180</v>
      </c>
      <c r="I35" s="7">
        <f t="shared" si="1"/>
        <v>78</v>
      </c>
      <c r="J35" s="7">
        <f t="shared" si="1"/>
        <v>1774</v>
      </c>
      <c r="K35" s="7">
        <f t="shared" si="1"/>
        <v>66</v>
      </c>
      <c r="L35" s="7">
        <f t="shared" si="1"/>
        <v>1306</v>
      </c>
      <c r="M35" s="7">
        <f t="shared" si="1"/>
        <v>67</v>
      </c>
      <c r="N35" s="7">
        <f t="shared" si="1"/>
        <v>1674</v>
      </c>
      <c r="O35" s="7">
        <f t="shared" si="1"/>
        <v>61</v>
      </c>
      <c r="P35" s="7">
        <f t="shared" si="1"/>
        <v>1390</v>
      </c>
      <c r="Q35" s="7">
        <f t="shared" si="1"/>
        <v>66</v>
      </c>
      <c r="R35" s="7">
        <f t="shared" si="1"/>
        <v>1482</v>
      </c>
      <c r="S35" s="7">
        <f t="shared" si="1"/>
        <v>68</v>
      </c>
      <c r="T35" s="7">
        <f t="shared" si="1"/>
        <v>1748</v>
      </c>
      <c r="U35" s="7">
        <f t="shared" si="1"/>
        <v>56</v>
      </c>
      <c r="V35" s="7">
        <f t="shared" si="1"/>
        <v>1604</v>
      </c>
    </row>
    <row r="39" spans="1:24" x14ac:dyDescent="0.25">
      <c r="C39" s="42">
        <v>42339</v>
      </c>
      <c r="D39" s="42">
        <v>42370</v>
      </c>
      <c r="E39" s="42">
        <v>42401</v>
      </c>
      <c r="F39" s="42">
        <v>42430</v>
      </c>
      <c r="G39" s="42">
        <v>42461</v>
      </c>
      <c r="H39" s="42">
        <v>42491</v>
      </c>
      <c r="I39" s="42">
        <v>42522</v>
      </c>
      <c r="J39" s="42">
        <v>42552</v>
      </c>
      <c r="K39" s="42">
        <v>42583</v>
      </c>
      <c r="L39" s="42">
        <v>42614</v>
      </c>
    </row>
    <row r="40" spans="1:24" ht="45" x14ac:dyDescent="0.25">
      <c r="B40" s="30" t="s">
        <v>14</v>
      </c>
      <c r="C40">
        <f>C35</f>
        <v>57</v>
      </c>
      <c r="D40">
        <f>E35</f>
        <v>58</v>
      </c>
      <c r="E40">
        <f>G35</f>
        <v>52</v>
      </c>
      <c r="F40">
        <f>I35</f>
        <v>78</v>
      </c>
      <c r="G40">
        <f>K35</f>
        <v>66</v>
      </c>
      <c r="H40">
        <f>M35</f>
        <v>67</v>
      </c>
      <c r="I40">
        <f>O35</f>
        <v>61</v>
      </c>
      <c r="J40">
        <f>Q35</f>
        <v>66</v>
      </c>
      <c r="K40">
        <f>S35</f>
        <v>68</v>
      </c>
      <c r="L40">
        <f>U35</f>
        <v>56</v>
      </c>
    </row>
    <row r="41" spans="1:24" ht="45" x14ac:dyDescent="0.25">
      <c r="B41" s="30" t="s">
        <v>14</v>
      </c>
      <c r="C41">
        <f>D35</f>
        <v>1166</v>
      </c>
      <c r="D41">
        <f>F35</f>
        <v>1136</v>
      </c>
      <c r="E41">
        <f>H35</f>
        <v>1180</v>
      </c>
      <c r="F41">
        <f>J35</f>
        <v>1774</v>
      </c>
      <c r="G41">
        <f>L35</f>
        <v>1306</v>
      </c>
      <c r="H41">
        <f>N35</f>
        <v>1674</v>
      </c>
      <c r="I41">
        <f>P35</f>
        <v>1390</v>
      </c>
      <c r="J41">
        <f>R35</f>
        <v>1482</v>
      </c>
      <c r="K41">
        <f>T35</f>
        <v>1748</v>
      </c>
      <c r="L41">
        <f>V35</f>
        <v>1604</v>
      </c>
    </row>
  </sheetData>
  <mergeCells count="10">
    <mergeCell ref="O7:P7"/>
    <mergeCell ref="Q7:R7"/>
    <mergeCell ref="S7:T7"/>
    <mergeCell ref="U7:V7"/>
    <mergeCell ref="C7:D7"/>
    <mergeCell ref="E7:F7"/>
    <mergeCell ref="G7:H7"/>
    <mergeCell ref="I7:J7"/>
    <mergeCell ref="K7:L7"/>
    <mergeCell ref="M7:N7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FD41"/>
  <sheetViews>
    <sheetView topLeftCell="A14" workbookViewId="0">
      <selection activeCell="A29" sqref="A29:XFD29"/>
    </sheetView>
  </sheetViews>
  <sheetFormatPr defaultRowHeight="15" x14ac:dyDescent="0.25"/>
  <cols>
    <col min="1" max="1" width="11.85546875" customWidth="1"/>
    <col min="2" max="2" width="12.7109375" customWidth="1"/>
    <col min="19" max="20" width="9.42578125" customWidth="1"/>
  </cols>
  <sheetData>
    <row r="3" spans="1:24" ht="11.25" customHeight="1" x14ac:dyDescent="0.25"/>
    <row r="4" spans="1:24" hidden="1" x14ac:dyDescent="0.25"/>
    <row r="5" spans="1:24" hidden="1" x14ac:dyDescent="0.25"/>
    <row r="6" spans="1:24" ht="105" customHeight="1" x14ac:dyDescent="0.25">
      <c r="B6" s="9" t="s">
        <v>5</v>
      </c>
    </row>
    <row r="7" spans="1:24" x14ac:dyDescent="0.25">
      <c r="C7" s="84">
        <v>42339</v>
      </c>
      <c r="D7" s="85"/>
      <c r="E7" s="84">
        <v>42370</v>
      </c>
      <c r="F7" s="85"/>
      <c r="G7" s="84">
        <v>42401</v>
      </c>
      <c r="H7" s="85"/>
      <c r="I7" s="84">
        <v>42430</v>
      </c>
      <c r="J7" s="85"/>
      <c r="K7" s="84">
        <v>42461</v>
      </c>
      <c r="L7" s="85"/>
      <c r="M7" s="84">
        <v>42491</v>
      </c>
      <c r="N7" s="85"/>
      <c r="O7" s="84">
        <v>42522</v>
      </c>
      <c r="P7" s="85"/>
      <c r="Q7" s="84">
        <v>42552</v>
      </c>
      <c r="R7" s="85"/>
      <c r="S7" s="84">
        <v>42583</v>
      </c>
      <c r="T7" s="85"/>
      <c r="U7" s="84">
        <v>42614</v>
      </c>
      <c r="V7" s="85"/>
    </row>
    <row r="8" spans="1:24" x14ac:dyDescent="0.25">
      <c r="C8" s="10" t="s">
        <v>11</v>
      </c>
      <c r="D8" s="11" t="s">
        <v>12</v>
      </c>
      <c r="E8" s="10" t="s">
        <v>11</v>
      </c>
      <c r="F8" s="11" t="s">
        <v>12</v>
      </c>
      <c r="G8" s="10" t="s">
        <v>11</v>
      </c>
      <c r="H8" s="11" t="s">
        <v>12</v>
      </c>
      <c r="I8" s="10" t="s">
        <v>11</v>
      </c>
      <c r="J8" s="11" t="s">
        <v>12</v>
      </c>
      <c r="K8" s="10" t="s">
        <v>11</v>
      </c>
      <c r="L8" s="11" t="s">
        <v>12</v>
      </c>
      <c r="M8" s="10" t="s">
        <v>11</v>
      </c>
      <c r="N8" s="11" t="s">
        <v>12</v>
      </c>
      <c r="O8" s="10" t="s">
        <v>11</v>
      </c>
      <c r="P8" s="11" t="s">
        <v>12</v>
      </c>
      <c r="Q8" s="10" t="s">
        <v>11</v>
      </c>
      <c r="R8" s="11" t="s">
        <v>12</v>
      </c>
      <c r="S8" s="10" t="s">
        <v>11</v>
      </c>
      <c r="T8" s="11" t="s">
        <v>12</v>
      </c>
      <c r="U8" s="10" t="s">
        <v>11</v>
      </c>
      <c r="V8" s="11" t="s">
        <v>12</v>
      </c>
    </row>
    <row r="9" spans="1:24" x14ac:dyDescent="0.25">
      <c r="A9" s="55" t="s">
        <v>44</v>
      </c>
      <c r="B9" s="12">
        <v>11010347</v>
      </c>
      <c r="C9" s="7">
        <v>16</v>
      </c>
      <c r="D9" s="7">
        <v>166</v>
      </c>
      <c r="E9" s="7">
        <v>14</v>
      </c>
      <c r="F9" s="7">
        <v>100</v>
      </c>
      <c r="G9" s="7">
        <v>18</v>
      </c>
      <c r="H9" s="7">
        <v>181</v>
      </c>
      <c r="I9" s="7">
        <v>11</v>
      </c>
      <c r="J9" s="7">
        <v>122</v>
      </c>
      <c r="K9" s="7">
        <v>17</v>
      </c>
      <c r="L9" s="7">
        <v>156</v>
      </c>
      <c r="M9" s="7">
        <v>10</v>
      </c>
      <c r="N9" s="7">
        <v>119</v>
      </c>
      <c r="O9" s="7">
        <v>16</v>
      </c>
      <c r="P9" s="7">
        <v>178</v>
      </c>
      <c r="Q9" s="7">
        <v>14</v>
      </c>
      <c r="R9" s="7">
        <v>156</v>
      </c>
      <c r="S9" s="7">
        <v>23</v>
      </c>
      <c r="T9" s="7">
        <v>253</v>
      </c>
      <c r="U9" s="7">
        <v>14</v>
      </c>
      <c r="V9" s="7">
        <v>163</v>
      </c>
      <c r="W9">
        <f>C9+E9+G9+I9+K9+M9+O9+Q9+S9+U9</f>
        <v>153</v>
      </c>
      <c r="X9">
        <f>D9+F9+H9+J9+L9+N9+P9+R9+T9+V9</f>
        <v>1594</v>
      </c>
    </row>
    <row r="10" spans="1:24" x14ac:dyDescent="0.25">
      <c r="A10" s="55" t="s">
        <v>44</v>
      </c>
      <c r="B10" s="5">
        <v>11010349</v>
      </c>
      <c r="C10" s="7">
        <v>35</v>
      </c>
      <c r="D10" s="7">
        <v>368</v>
      </c>
      <c r="E10" s="7">
        <v>37</v>
      </c>
      <c r="F10" s="7">
        <v>411</v>
      </c>
      <c r="G10" s="7">
        <v>40</v>
      </c>
      <c r="H10" s="7">
        <v>475</v>
      </c>
      <c r="I10" s="7">
        <v>39</v>
      </c>
      <c r="J10" s="7">
        <v>417</v>
      </c>
      <c r="K10" s="7">
        <v>37</v>
      </c>
      <c r="L10" s="7">
        <v>450</v>
      </c>
      <c r="M10" s="7">
        <v>39</v>
      </c>
      <c r="N10" s="7">
        <v>481</v>
      </c>
      <c r="O10" s="7">
        <v>35</v>
      </c>
      <c r="P10" s="7">
        <v>372</v>
      </c>
      <c r="Q10" s="7">
        <v>35</v>
      </c>
      <c r="R10" s="7">
        <v>440</v>
      </c>
      <c r="S10" s="7">
        <v>42</v>
      </c>
      <c r="T10" s="7">
        <v>476</v>
      </c>
      <c r="U10" s="7">
        <v>33</v>
      </c>
      <c r="V10" s="7">
        <v>345</v>
      </c>
      <c r="W10">
        <f t="shared" ref="W10:X34" si="0">C10+E10+G10+I10+K10+M10+O10+Q10+S10+U10</f>
        <v>372</v>
      </c>
      <c r="X10">
        <f t="shared" si="0"/>
        <v>4235</v>
      </c>
    </row>
    <row r="11" spans="1:24" x14ac:dyDescent="0.25">
      <c r="A11" s="55" t="s">
        <v>44</v>
      </c>
      <c r="B11" s="5">
        <v>11010350</v>
      </c>
      <c r="C11" s="7">
        <v>17</v>
      </c>
      <c r="D11" s="7">
        <v>149</v>
      </c>
      <c r="E11" s="7">
        <v>2</v>
      </c>
      <c r="F11" s="7">
        <v>21</v>
      </c>
      <c r="G11" s="7">
        <v>1</v>
      </c>
      <c r="H11" s="7">
        <v>21</v>
      </c>
      <c r="I11" s="7">
        <v>13</v>
      </c>
      <c r="J11" s="7">
        <v>141</v>
      </c>
      <c r="K11" s="7">
        <v>9</v>
      </c>
      <c r="L11" s="7">
        <v>120</v>
      </c>
      <c r="M11" s="7">
        <v>9</v>
      </c>
      <c r="N11" s="7">
        <v>113</v>
      </c>
      <c r="O11" s="7">
        <v>8</v>
      </c>
      <c r="P11" s="7">
        <v>77</v>
      </c>
      <c r="Q11" s="7">
        <v>7</v>
      </c>
      <c r="R11" s="7">
        <v>84</v>
      </c>
      <c r="S11" s="7">
        <v>5</v>
      </c>
      <c r="T11" s="7">
        <v>56</v>
      </c>
      <c r="U11" s="7">
        <v>9</v>
      </c>
      <c r="V11" s="7">
        <v>111</v>
      </c>
      <c r="W11">
        <f t="shared" si="0"/>
        <v>80</v>
      </c>
      <c r="X11">
        <f t="shared" si="0"/>
        <v>893</v>
      </c>
    </row>
    <row r="12" spans="1:24" x14ac:dyDescent="0.25">
      <c r="A12" s="55" t="s">
        <v>44</v>
      </c>
      <c r="B12" s="5">
        <v>11010351</v>
      </c>
      <c r="C12" s="7">
        <v>3</v>
      </c>
      <c r="D12" s="7">
        <v>20</v>
      </c>
      <c r="E12" s="7">
        <v>5</v>
      </c>
      <c r="F12" s="7">
        <v>45</v>
      </c>
      <c r="G12" s="7">
        <v>5</v>
      </c>
      <c r="H12" s="7">
        <v>35</v>
      </c>
      <c r="I12" s="7">
        <v>4</v>
      </c>
      <c r="J12" s="7">
        <v>23</v>
      </c>
      <c r="K12" s="7">
        <v>4</v>
      </c>
      <c r="L12" s="7">
        <v>32</v>
      </c>
      <c r="M12" s="7">
        <v>2</v>
      </c>
      <c r="N12" s="7">
        <v>27</v>
      </c>
      <c r="O12" s="7">
        <v>4</v>
      </c>
      <c r="P12" s="7">
        <v>24</v>
      </c>
      <c r="Q12" s="7">
        <v>2</v>
      </c>
      <c r="R12" s="7">
        <v>22</v>
      </c>
      <c r="S12" s="7">
        <v>2</v>
      </c>
      <c r="T12" s="7">
        <v>9</v>
      </c>
      <c r="U12" s="7">
        <v>3</v>
      </c>
      <c r="V12" s="7">
        <v>20</v>
      </c>
      <c r="W12">
        <f t="shared" si="0"/>
        <v>34</v>
      </c>
      <c r="X12">
        <f t="shared" si="0"/>
        <v>257</v>
      </c>
    </row>
    <row r="13" spans="1:24" x14ac:dyDescent="0.25">
      <c r="A13" s="55" t="s">
        <v>44</v>
      </c>
      <c r="B13" s="5">
        <v>11010352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>
        <f t="shared" si="0"/>
        <v>0</v>
      </c>
      <c r="X13">
        <f t="shared" si="0"/>
        <v>0</v>
      </c>
    </row>
    <row r="14" spans="1:24" x14ac:dyDescent="0.25">
      <c r="A14" s="55" t="s">
        <v>44</v>
      </c>
      <c r="B14" s="5">
        <v>11010353</v>
      </c>
      <c r="C14" s="7">
        <v>1</v>
      </c>
      <c r="D14" s="7">
        <v>5</v>
      </c>
      <c r="E14" s="7"/>
      <c r="F14" s="7"/>
      <c r="G14" s="7">
        <v>2</v>
      </c>
      <c r="H14" s="7">
        <v>6</v>
      </c>
      <c r="I14" s="7">
        <v>4</v>
      </c>
      <c r="J14" s="7">
        <v>33</v>
      </c>
      <c r="K14" s="7">
        <v>2</v>
      </c>
      <c r="L14" s="7">
        <v>4</v>
      </c>
      <c r="M14" s="7"/>
      <c r="N14" s="7"/>
      <c r="O14" s="7"/>
      <c r="P14" s="7"/>
      <c r="Q14" s="7">
        <v>1</v>
      </c>
      <c r="R14" s="7">
        <v>7</v>
      </c>
      <c r="S14" s="7">
        <v>1</v>
      </c>
      <c r="T14" s="7">
        <v>5</v>
      </c>
      <c r="U14" s="7">
        <v>2</v>
      </c>
      <c r="V14" s="7">
        <v>7</v>
      </c>
      <c r="W14">
        <f t="shared" si="0"/>
        <v>13</v>
      </c>
      <c r="X14">
        <f t="shared" si="0"/>
        <v>67</v>
      </c>
    </row>
    <row r="15" spans="1:24" x14ac:dyDescent="0.25">
      <c r="A15" s="55" t="s">
        <v>44</v>
      </c>
      <c r="B15" s="5">
        <v>11010354</v>
      </c>
      <c r="C15" s="7">
        <v>4</v>
      </c>
      <c r="D15" s="7">
        <v>15</v>
      </c>
      <c r="E15" s="7">
        <v>4</v>
      </c>
      <c r="F15" s="7">
        <v>31</v>
      </c>
      <c r="G15" s="7">
        <v>3</v>
      </c>
      <c r="H15" s="7">
        <v>38</v>
      </c>
      <c r="I15" s="7">
        <v>5</v>
      </c>
      <c r="J15" s="7">
        <v>46</v>
      </c>
      <c r="K15" s="7">
        <v>1</v>
      </c>
      <c r="L15" s="7">
        <v>8</v>
      </c>
      <c r="M15" s="7">
        <v>2</v>
      </c>
      <c r="N15" s="7">
        <v>13</v>
      </c>
      <c r="O15" s="7">
        <v>2</v>
      </c>
      <c r="P15" s="7">
        <v>26</v>
      </c>
      <c r="Q15" s="7">
        <v>9</v>
      </c>
      <c r="R15" s="7">
        <v>90</v>
      </c>
      <c r="S15" s="7">
        <v>2</v>
      </c>
      <c r="T15" s="7">
        <v>20</v>
      </c>
      <c r="U15" s="7">
        <v>3</v>
      </c>
      <c r="V15" s="7">
        <v>12</v>
      </c>
      <c r="W15">
        <f t="shared" si="0"/>
        <v>35</v>
      </c>
      <c r="X15">
        <f t="shared" si="0"/>
        <v>299</v>
      </c>
    </row>
    <row r="16" spans="1:24" x14ac:dyDescent="0.25">
      <c r="A16" s="55" t="s">
        <v>44</v>
      </c>
      <c r="B16" s="5">
        <v>11010355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>
        <f t="shared" si="0"/>
        <v>0</v>
      </c>
      <c r="X16">
        <f t="shared" si="0"/>
        <v>0</v>
      </c>
    </row>
    <row r="17" spans="1:24 16384:16384" x14ac:dyDescent="0.25">
      <c r="A17" s="55" t="s">
        <v>44</v>
      </c>
      <c r="B17" s="5">
        <v>11010356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>
        <f t="shared" si="0"/>
        <v>0</v>
      </c>
      <c r="X17">
        <f t="shared" si="0"/>
        <v>0</v>
      </c>
    </row>
    <row r="18" spans="1:24 16384:16384" s="70" customFormat="1" x14ac:dyDescent="0.25">
      <c r="A18" s="68">
        <f>SUM(C18:V18)</f>
        <v>7345</v>
      </c>
      <c r="B18" s="69"/>
      <c r="C18" s="24"/>
      <c r="D18" s="24">
        <f>SUM(D9:D17)</f>
        <v>723</v>
      </c>
      <c r="E18" s="24"/>
      <c r="F18" s="24">
        <f>SUM(F9:F17)</f>
        <v>608</v>
      </c>
      <c r="G18" s="24"/>
      <c r="H18" s="24">
        <f>SUM(H9:H17)</f>
        <v>756</v>
      </c>
      <c r="I18" s="24"/>
      <c r="J18" s="24">
        <f>SUM(J9:J17)</f>
        <v>782</v>
      </c>
      <c r="K18" s="24"/>
      <c r="L18" s="24">
        <f>SUM(L9:L17)</f>
        <v>770</v>
      </c>
      <c r="M18" s="24"/>
      <c r="N18" s="24">
        <f>SUM(N9:N17)</f>
        <v>753</v>
      </c>
      <c r="O18" s="24"/>
      <c r="P18" s="24">
        <f>SUM(P9:P17)</f>
        <v>677</v>
      </c>
      <c r="Q18" s="24"/>
      <c r="R18" s="24">
        <f>SUM(R9:R17)</f>
        <v>799</v>
      </c>
      <c r="S18" s="24"/>
      <c r="T18" s="24">
        <f>SUM(T9:T17)</f>
        <v>819</v>
      </c>
      <c r="U18" s="24"/>
      <c r="V18" s="24">
        <f>SUM(V9:V17)</f>
        <v>658</v>
      </c>
      <c r="X18" s="24"/>
    </row>
    <row r="19" spans="1:24 16384:16384" x14ac:dyDescent="0.25">
      <c r="A19" s="55"/>
      <c r="B19" s="5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4 16384:16384" ht="25.5" x14ac:dyDescent="0.25">
      <c r="A20" s="56" t="s">
        <v>45</v>
      </c>
      <c r="B20" s="5">
        <v>11010357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>
        <f t="shared" si="0"/>
        <v>0</v>
      </c>
      <c r="X20">
        <f t="shared" si="0"/>
        <v>0</v>
      </c>
    </row>
    <row r="21" spans="1:24 16384:16384" ht="25.5" x14ac:dyDescent="0.25">
      <c r="A21" s="56" t="s">
        <v>45</v>
      </c>
      <c r="B21" s="5">
        <v>11010359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23"/>
      <c r="U21" s="7"/>
      <c r="V21" s="7"/>
      <c r="W21">
        <f t="shared" si="0"/>
        <v>0</v>
      </c>
      <c r="X21">
        <f t="shared" si="0"/>
        <v>0</v>
      </c>
    </row>
    <row r="22" spans="1:24 16384:16384" ht="25.5" x14ac:dyDescent="0.25">
      <c r="A22" s="56" t="s">
        <v>45</v>
      </c>
      <c r="B22" s="5">
        <v>11010360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>
        <f t="shared" si="0"/>
        <v>0</v>
      </c>
      <c r="X22">
        <f t="shared" si="0"/>
        <v>0</v>
      </c>
    </row>
    <row r="23" spans="1:24 16384:16384" ht="25.5" x14ac:dyDescent="0.25">
      <c r="A23" s="56" t="s">
        <v>45</v>
      </c>
      <c r="B23" s="5">
        <v>11010361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>
        <f t="shared" si="0"/>
        <v>0</v>
      </c>
      <c r="X23">
        <f t="shared" si="0"/>
        <v>0</v>
      </c>
    </row>
    <row r="24" spans="1:24 16384:16384" ht="25.5" x14ac:dyDescent="0.25">
      <c r="A24" s="56" t="s">
        <v>45</v>
      </c>
      <c r="B24" s="5">
        <v>11010362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>
        <f t="shared" si="0"/>
        <v>0</v>
      </c>
      <c r="X24">
        <f t="shared" si="0"/>
        <v>0</v>
      </c>
    </row>
    <row r="25" spans="1:24 16384:16384" ht="25.5" x14ac:dyDescent="0.25">
      <c r="A25" s="56" t="s">
        <v>45</v>
      </c>
      <c r="B25" s="5">
        <v>11010363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>
        <f t="shared" si="0"/>
        <v>0</v>
      </c>
      <c r="X25">
        <f t="shared" si="0"/>
        <v>0</v>
      </c>
    </row>
    <row r="26" spans="1:24 16384:16384" ht="25.5" x14ac:dyDescent="0.25">
      <c r="A26" s="56" t="s">
        <v>45</v>
      </c>
      <c r="B26" s="5">
        <v>11010364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>
        <f t="shared" si="0"/>
        <v>0</v>
      </c>
      <c r="X26">
        <f t="shared" si="0"/>
        <v>0</v>
      </c>
    </row>
    <row r="27" spans="1:24 16384:16384" ht="25.5" x14ac:dyDescent="0.25">
      <c r="A27" s="56" t="s">
        <v>45</v>
      </c>
      <c r="B27" s="5">
        <v>11010365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>
        <f t="shared" si="0"/>
        <v>0</v>
      </c>
      <c r="X27">
        <f t="shared" si="0"/>
        <v>0</v>
      </c>
    </row>
    <row r="28" spans="1:24 16384:16384" ht="25.5" x14ac:dyDescent="0.25">
      <c r="A28" s="56" t="s">
        <v>45</v>
      </c>
      <c r="B28" s="5">
        <v>11010366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>
        <f t="shared" si="0"/>
        <v>0</v>
      </c>
      <c r="X28">
        <f t="shared" si="0"/>
        <v>0</v>
      </c>
    </row>
    <row r="29" spans="1:24 16384:16384" s="70" customFormat="1" x14ac:dyDescent="0.25">
      <c r="A29" s="68">
        <f>SUM(C29:V29)</f>
        <v>0</v>
      </c>
      <c r="B29" s="69"/>
      <c r="C29" s="24"/>
      <c r="D29" s="24">
        <f>SUM(D20:D28)</f>
        <v>0</v>
      </c>
      <c r="E29" s="24"/>
      <c r="F29" s="24">
        <f>SUM(F20:F28)</f>
        <v>0</v>
      </c>
      <c r="G29" s="24"/>
      <c r="H29" s="24">
        <f>SUM(H20:H28)</f>
        <v>0</v>
      </c>
      <c r="I29" s="24"/>
      <c r="J29" s="24">
        <f>SUM(J20:J28)</f>
        <v>0</v>
      </c>
      <c r="K29" s="24"/>
      <c r="L29" s="24">
        <f>SUM(L20:L28)</f>
        <v>0</v>
      </c>
      <c r="M29" s="24"/>
      <c r="N29" s="24">
        <f>SUM(N20:N28)</f>
        <v>0</v>
      </c>
      <c r="O29" s="24"/>
      <c r="P29" s="24">
        <f>SUM(P20:P28)</f>
        <v>0</v>
      </c>
      <c r="Q29" s="24"/>
      <c r="R29" s="24">
        <f>SUM(R20:R28)</f>
        <v>0</v>
      </c>
      <c r="S29" s="24"/>
      <c r="T29" s="24">
        <f>SUM(T20:T28)</f>
        <v>0</v>
      </c>
      <c r="U29" s="24"/>
      <c r="V29" s="24">
        <f>SUM(V20:V28)</f>
        <v>0</v>
      </c>
      <c r="XFD29" s="24"/>
    </row>
    <row r="30" spans="1:24 16384:16384" x14ac:dyDescent="0.25">
      <c r="A30" s="56"/>
      <c r="B30" s="5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4 16384:16384" x14ac:dyDescent="0.25">
      <c r="A31" s="67">
        <v>191</v>
      </c>
      <c r="B31" s="6">
        <v>16010382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>
        <f t="shared" si="0"/>
        <v>0</v>
      </c>
      <c r="X31">
        <f t="shared" si="0"/>
        <v>0</v>
      </c>
    </row>
    <row r="32" spans="1:24 16384:16384" x14ac:dyDescent="0.25">
      <c r="A32" s="67">
        <v>191</v>
      </c>
      <c r="B32" s="6">
        <v>16010383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>
        <f t="shared" si="0"/>
        <v>0</v>
      </c>
      <c r="X32">
        <f t="shared" si="0"/>
        <v>0</v>
      </c>
    </row>
    <row r="33" spans="1:24" x14ac:dyDescent="0.25">
      <c r="A33" s="71"/>
      <c r="B33" s="25" t="s">
        <v>9</v>
      </c>
      <c r="C33" s="7"/>
      <c r="D33" s="7"/>
      <c r="E33" s="7"/>
      <c r="F33" s="7"/>
      <c r="G33" s="7"/>
      <c r="H33" s="7"/>
      <c r="I33" s="7"/>
      <c r="J33" s="7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>
        <f t="shared" si="0"/>
        <v>0</v>
      </c>
      <c r="X33">
        <f t="shared" si="0"/>
        <v>0</v>
      </c>
    </row>
    <row r="34" spans="1:24" x14ac:dyDescent="0.25">
      <c r="A34" s="68">
        <f>SUM(C34:V34)</f>
        <v>0</v>
      </c>
      <c r="B34" s="26" t="s">
        <v>10</v>
      </c>
      <c r="C34" s="2"/>
      <c r="D34" s="2"/>
      <c r="E34" s="2"/>
      <c r="F34" s="2"/>
      <c r="G34" s="2"/>
      <c r="H34" s="2"/>
      <c r="I34" s="2"/>
      <c r="J34" s="2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>
        <f t="shared" si="0"/>
        <v>0</v>
      </c>
      <c r="X34">
        <f t="shared" si="0"/>
        <v>0</v>
      </c>
    </row>
    <row r="35" spans="1:24" s="40" customFormat="1" x14ac:dyDescent="0.25">
      <c r="A35" s="52"/>
      <c r="B35" s="37" t="s">
        <v>17</v>
      </c>
      <c r="C35" s="37">
        <f t="shared" ref="C35:V35" si="1">SUM(C9:C34)</f>
        <v>76</v>
      </c>
      <c r="D35" s="37">
        <f t="shared" si="1"/>
        <v>1446</v>
      </c>
      <c r="E35" s="37">
        <f t="shared" si="1"/>
        <v>62</v>
      </c>
      <c r="F35" s="37">
        <f t="shared" si="1"/>
        <v>1216</v>
      </c>
      <c r="G35" s="37">
        <f t="shared" si="1"/>
        <v>69</v>
      </c>
      <c r="H35" s="37">
        <f t="shared" si="1"/>
        <v>1512</v>
      </c>
      <c r="I35" s="37">
        <f t="shared" si="1"/>
        <v>76</v>
      </c>
      <c r="J35" s="37">
        <f t="shared" si="1"/>
        <v>1564</v>
      </c>
      <c r="K35" s="37">
        <f t="shared" si="1"/>
        <v>70</v>
      </c>
      <c r="L35" s="37">
        <f t="shared" si="1"/>
        <v>1540</v>
      </c>
      <c r="M35" s="37">
        <f t="shared" si="1"/>
        <v>62</v>
      </c>
      <c r="N35" s="37">
        <f t="shared" si="1"/>
        <v>1506</v>
      </c>
      <c r="O35" s="37">
        <f t="shared" si="1"/>
        <v>65</v>
      </c>
      <c r="P35" s="37">
        <f t="shared" si="1"/>
        <v>1354</v>
      </c>
      <c r="Q35" s="37">
        <f t="shared" si="1"/>
        <v>68</v>
      </c>
      <c r="R35" s="37">
        <f t="shared" si="1"/>
        <v>1598</v>
      </c>
      <c r="S35" s="37">
        <f t="shared" si="1"/>
        <v>75</v>
      </c>
      <c r="T35" s="37">
        <f t="shared" si="1"/>
        <v>1638</v>
      </c>
      <c r="U35" s="37">
        <f t="shared" si="1"/>
        <v>64</v>
      </c>
      <c r="V35" s="37">
        <f t="shared" si="1"/>
        <v>1316</v>
      </c>
    </row>
    <row r="39" spans="1:24" x14ac:dyDescent="0.25">
      <c r="C39" s="42">
        <v>42339</v>
      </c>
      <c r="D39" s="42">
        <v>42370</v>
      </c>
      <c r="E39" s="42">
        <v>42401</v>
      </c>
      <c r="F39" s="42">
        <v>42430</v>
      </c>
      <c r="G39" s="42">
        <v>42461</v>
      </c>
      <c r="H39" s="42">
        <v>42491</v>
      </c>
      <c r="I39" s="42">
        <v>42522</v>
      </c>
      <c r="J39" s="42">
        <v>42552</v>
      </c>
      <c r="K39" s="42">
        <v>42583</v>
      </c>
      <c r="L39" s="42">
        <v>42614</v>
      </c>
    </row>
    <row r="40" spans="1:24" ht="180" x14ac:dyDescent="0.25">
      <c r="B40" s="9" t="s">
        <v>5</v>
      </c>
      <c r="C40">
        <f>C35</f>
        <v>76</v>
      </c>
      <c r="D40">
        <f>E35</f>
        <v>62</v>
      </c>
      <c r="E40">
        <f>G35</f>
        <v>69</v>
      </c>
      <c r="F40">
        <f>I35</f>
        <v>76</v>
      </c>
      <c r="G40">
        <f>K35</f>
        <v>70</v>
      </c>
      <c r="H40">
        <f>M35</f>
        <v>62</v>
      </c>
      <c r="I40">
        <f>O35</f>
        <v>65</v>
      </c>
      <c r="J40">
        <f>Q35</f>
        <v>68</v>
      </c>
      <c r="K40">
        <f>S35</f>
        <v>75</v>
      </c>
      <c r="L40">
        <f>U35</f>
        <v>64</v>
      </c>
    </row>
    <row r="41" spans="1:24" ht="180" x14ac:dyDescent="0.25">
      <c r="B41" s="9" t="s">
        <v>5</v>
      </c>
      <c r="C41">
        <f>D35</f>
        <v>1446</v>
      </c>
      <c r="D41">
        <f>F35</f>
        <v>1216</v>
      </c>
      <c r="E41">
        <f>H35</f>
        <v>1512</v>
      </c>
      <c r="F41">
        <f>J35</f>
        <v>1564</v>
      </c>
      <c r="G41">
        <f>L35</f>
        <v>1540</v>
      </c>
      <c r="H41">
        <f>N35</f>
        <v>1506</v>
      </c>
      <c r="I41">
        <f>P35</f>
        <v>1354</v>
      </c>
      <c r="J41">
        <f>R35</f>
        <v>1598</v>
      </c>
      <c r="K41">
        <f>T35</f>
        <v>1638</v>
      </c>
      <c r="L41">
        <f>V35</f>
        <v>1316</v>
      </c>
    </row>
  </sheetData>
  <mergeCells count="10">
    <mergeCell ref="O7:P7"/>
    <mergeCell ref="Q7:R7"/>
    <mergeCell ref="S7:T7"/>
    <mergeCell ref="U7:V7"/>
    <mergeCell ref="C7:D7"/>
    <mergeCell ref="E7:F7"/>
    <mergeCell ref="G7:H7"/>
    <mergeCell ref="I7:J7"/>
    <mergeCell ref="K7:L7"/>
    <mergeCell ref="M7:N7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41"/>
  <sheetViews>
    <sheetView topLeftCell="A16" workbookViewId="0">
      <selection activeCell="A29" sqref="A29:XFD29"/>
    </sheetView>
  </sheetViews>
  <sheetFormatPr defaultRowHeight="15" x14ac:dyDescent="0.25"/>
  <cols>
    <col min="1" max="1" width="11.7109375" customWidth="1"/>
    <col min="2" max="2" width="22.7109375" customWidth="1"/>
    <col min="3" max="20" width="9.140625" customWidth="1"/>
  </cols>
  <sheetData>
    <row r="6" spans="1:24" ht="60.75" customHeight="1" x14ac:dyDescent="0.25">
      <c r="B6" s="9" t="s">
        <v>15</v>
      </c>
    </row>
    <row r="7" spans="1:24" x14ac:dyDescent="0.25">
      <c r="C7" s="84">
        <v>42339</v>
      </c>
      <c r="D7" s="85"/>
      <c r="E7" s="84">
        <v>42370</v>
      </c>
      <c r="F7" s="85"/>
      <c r="G7" s="84">
        <v>42401</v>
      </c>
      <c r="H7" s="85"/>
      <c r="I7" s="84">
        <v>42430</v>
      </c>
      <c r="J7" s="85"/>
      <c r="K7" s="84">
        <v>42461</v>
      </c>
      <c r="L7" s="85"/>
      <c r="M7" s="84">
        <v>42491</v>
      </c>
      <c r="N7" s="85"/>
      <c r="O7" s="84">
        <v>42522</v>
      </c>
      <c r="P7" s="85"/>
      <c r="Q7" s="84">
        <v>42552</v>
      </c>
      <c r="R7" s="85"/>
      <c r="S7" s="84">
        <v>42583</v>
      </c>
      <c r="T7" s="85"/>
      <c r="U7" s="84">
        <v>42614</v>
      </c>
      <c r="V7" s="85"/>
    </row>
    <row r="8" spans="1:24" x14ac:dyDescent="0.25">
      <c r="C8" s="10" t="s">
        <v>11</v>
      </c>
      <c r="D8" s="11" t="s">
        <v>12</v>
      </c>
      <c r="E8" s="10" t="s">
        <v>11</v>
      </c>
      <c r="F8" s="11" t="s">
        <v>12</v>
      </c>
      <c r="G8" s="10" t="s">
        <v>11</v>
      </c>
      <c r="H8" s="11" t="s">
        <v>12</v>
      </c>
      <c r="I8" s="10" t="s">
        <v>11</v>
      </c>
      <c r="J8" s="11" t="s">
        <v>12</v>
      </c>
      <c r="K8" s="10" t="s">
        <v>11</v>
      </c>
      <c r="L8" s="11" t="s">
        <v>12</v>
      </c>
      <c r="M8" s="10" t="s">
        <v>11</v>
      </c>
      <c r="N8" s="11" t="s">
        <v>12</v>
      </c>
      <c r="O8" s="10" t="s">
        <v>11</v>
      </c>
      <c r="P8" s="11" t="s">
        <v>12</v>
      </c>
      <c r="Q8" s="10" t="s">
        <v>11</v>
      </c>
      <c r="R8" s="11" t="s">
        <v>12</v>
      </c>
      <c r="S8" s="10" t="s">
        <v>11</v>
      </c>
      <c r="T8" s="11" t="s">
        <v>12</v>
      </c>
      <c r="U8" s="10" t="s">
        <v>11</v>
      </c>
      <c r="V8" s="11" t="s">
        <v>12</v>
      </c>
    </row>
    <row r="9" spans="1:24" x14ac:dyDescent="0.25">
      <c r="A9" s="55" t="s">
        <v>44</v>
      </c>
      <c r="B9" s="12">
        <v>11010347</v>
      </c>
      <c r="C9" s="7">
        <v>1</v>
      </c>
      <c r="D9" s="7">
        <v>24</v>
      </c>
      <c r="E9" s="7"/>
      <c r="F9" s="7"/>
      <c r="G9" s="7">
        <v>1</v>
      </c>
      <c r="H9" s="7">
        <v>28</v>
      </c>
      <c r="I9" s="7"/>
      <c r="J9" s="7"/>
      <c r="K9" s="7"/>
      <c r="L9" s="7"/>
      <c r="M9" s="7">
        <v>2</v>
      </c>
      <c r="N9" s="7">
        <v>46</v>
      </c>
      <c r="O9" s="7">
        <v>2</v>
      </c>
      <c r="P9" s="7">
        <v>47</v>
      </c>
      <c r="Q9" s="7">
        <v>1</v>
      </c>
      <c r="R9" s="7">
        <v>24</v>
      </c>
      <c r="S9" s="7">
        <v>5</v>
      </c>
      <c r="T9" s="7">
        <v>96</v>
      </c>
      <c r="U9" s="7">
        <v>4</v>
      </c>
      <c r="V9" s="7">
        <v>55</v>
      </c>
      <c r="W9">
        <f>C9+E9+G9+I9+K9+M9+O9+Q9+S9+U9</f>
        <v>16</v>
      </c>
      <c r="X9">
        <f>D9+F9+H9+J9+L9+N9+P9+R9+T9+V9</f>
        <v>320</v>
      </c>
    </row>
    <row r="10" spans="1:24" x14ac:dyDescent="0.25">
      <c r="A10" s="55" t="s">
        <v>44</v>
      </c>
      <c r="B10" s="5">
        <v>11010349</v>
      </c>
      <c r="C10" s="7">
        <v>10</v>
      </c>
      <c r="D10" s="7">
        <v>244</v>
      </c>
      <c r="E10" s="7">
        <v>5</v>
      </c>
      <c r="F10" s="7">
        <v>128</v>
      </c>
      <c r="G10" s="7">
        <v>11</v>
      </c>
      <c r="H10" s="7">
        <v>249</v>
      </c>
      <c r="I10" s="7">
        <v>14</v>
      </c>
      <c r="J10" s="7">
        <v>319</v>
      </c>
      <c r="K10" s="7">
        <v>10</v>
      </c>
      <c r="L10" s="7">
        <v>228</v>
      </c>
      <c r="M10" s="7">
        <v>15</v>
      </c>
      <c r="N10" s="7">
        <v>349</v>
      </c>
      <c r="O10" s="7">
        <v>7</v>
      </c>
      <c r="P10" s="7">
        <v>160</v>
      </c>
      <c r="Q10" s="7">
        <v>8</v>
      </c>
      <c r="R10" s="7">
        <v>177</v>
      </c>
      <c r="S10" s="7">
        <v>12</v>
      </c>
      <c r="T10" s="7">
        <v>255</v>
      </c>
      <c r="U10" s="7">
        <v>12</v>
      </c>
      <c r="V10" s="7">
        <v>250</v>
      </c>
      <c r="W10">
        <f t="shared" ref="W10:X34" si="0">C10+E10+G10+I10+K10+M10+O10+Q10+S10+U10</f>
        <v>104</v>
      </c>
      <c r="X10">
        <f t="shared" si="0"/>
        <v>2359</v>
      </c>
    </row>
    <row r="11" spans="1:24" x14ac:dyDescent="0.25">
      <c r="A11" s="55" t="s">
        <v>44</v>
      </c>
      <c r="B11" s="5">
        <v>11010350</v>
      </c>
      <c r="C11" s="7">
        <v>1</v>
      </c>
      <c r="D11" s="7">
        <v>22</v>
      </c>
      <c r="E11" s="7">
        <v>1</v>
      </c>
      <c r="F11" s="7">
        <v>26</v>
      </c>
      <c r="G11" s="7"/>
      <c r="H11" s="7"/>
      <c r="I11" s="7">
        <v>1</v>
      </c>
      <c r="J11" s="7">
        <v>24</v>
      </c>
      <c r="K11" s="7">
        <v>2</v>
      </c>
      <c r="L11" s="7">
        <v>46</v>
      </c>
      <c r="M11" s="7"/>
      <c r="N11" s="7"/>
      <c r="O11" s="7">
        <v>2</v>
      </c>
      <c r="P11" s="7">
        <v>45</v>
      </c>
      <c r="Q11" s="7">
        <v>1</v>
      </c>
      <c r="R11" s="7">
        <v>22</v>
      </c>
      <c r="S11" s="7">
        <v>1</v>
      </c>
      <c r="T11" s="7">
        <v>21</v>
      </c>
      <c r="U11" s="7">
        <v>1</v>
      </c>
      <c r="V11" s="7">
        <v>23</v>
      </c>
      <c r="W11">
        <f t="shared" si="0"/>
        <v>10</v>
      </c>
      <c r="X11">
        <f t="shared" si="0"/>
        <v>229</v>
      </c>
    </row>
    <row r="12" spans="1:24" x14ac:dyDescent="0.25">
      <c r="A12" s="55" t="s">
        <v>44</v>
      </c>
      <c r="B12" s="5">
        <v>11010351</v>
      </c>
      <c r="C12" s="7"/>
      <c r="D12" s="7"/>
      <c r="E12" s="7"/>
      <c r="F12" s="7"/>
      <c r="G12" s="7">
        <v>1</v>
      </c>
      <c r="H12" s="7">
        <v>24</v>
      </c>
      <c r="I12" s="7"/>
      <c r="J12" s="7"/>
      <c r="K12" s="7">
        <v>1</v>
      </c>
      <c r="L12" s="7">
        <v>19</v>
      </c>
      <c r="M12" s="7"/>
      <c r="N12" s="7"/>
      <c r="O12" s="7"/>
      <c r="P12" s="7"/>
      <c r="Q12" s="7"/>
      <c r="R12" s="7"/>
      <c r="S12" s="7"/>
      <c r="T12" s="7"/>
      <c r="U12" s="7">
        <v>1</v>
      </c>
      <c r="V12" s="7">
        <v>19</v>
      </c>
      <c r="W12">
        <f t="shared" si="0"/>
        <v>3</v>
      </c>
      <c r="X12">
        <f t="shared" si="0"/>
        <v>62</v>
      </c>
    </row>
    <row r="13" spans="1:24" x14ac:dyDescent="0.25">
      <c r="A13" s="55" t="s">
        <v>44</v>
      </c>
      <c r="B13" s="5">
        <v>11010352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>
        <f t="shared" si="0"/>
        <v>0</v>
      </c>
      <c r="X13">
        <f t="shared" si="0"/>
        <v>0</v>
      </c>
    </row>
    <row r="14" spans="1:24" x14ac:dyDescent="0.25">
      <c r="A14" s="55" t="s">
        <v>44</v>
      </c>
      <c r="B14" s="5">
        <v>11010353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>
        <f t="shared" si="0"/>
        <v>0</v>
      </c>
      <c r="X14">
        <f t="shared" si="0"/>
        <v>0</v>
      </c>
    </row>
    <row r="15" spans="1:24" x14ac:dyDescent="0.25">
      <c r="A15" s="55" t="s">
        <v>44</v>
      </c>
      <c r="B15" s="5">
        <v>11010354</v>
      </c>
      <c r="C15" s="7">
        <v>1</v>
      </c>
      <c r="D15" s="7">
        <v>24</v>
      </c>
      <c r="E15" s="7">
        <v>3</v>
      </c>
      <c r="F15" s="7">
        <v>72</v>
      </c>
      <c r="G15" s="7"/>
      <c r="H15" s="7"/>
      <c r="I15" s="7">
        <v>3</v>
      </c>
      <c r="J15" s="7">
        <v>71</v>
      </c>
      <c r="K15" s="7">
        <v>3</v>
      </c>
      <c r="L15" s="7">
        <v>67</v>
      </c>
      <c r="M15" s="7"/>
      <c r="N15" s="7"/>
      <c r="O15" s="7">
        <v>1</v>
      </c>
      <c r="P15" s="7">
        <v>25</v>
      </c>
      <c r="Q15" s="7"/>
      <c r="R15" s="7"/>
      <c r="S15" s="7">
        <v>1</v>
      </c>
      <c r="T15" s="7">
        <v>21</v>
      </c>
      <c r="U15" s="7">
        <v>1</v>
      </c>
      <c r="V15" s="7">
        <v>29</v>
      </c>
      <c r="W15">
        <f t="shared" si="0"/>
        <v>13</v>
      </c>
      <c r="X15">
        <f t="shared" si="0"/>
        <v>309</v>
      </c>
    </row>
    <row r="16" spans="1:24" x14ac:dyDescent="0.25">
      <c r="A16" s="55" t="s">
        <v>44</v>
      </c>
      <c r="B16" s="5">
        <v>11010355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>
        <f t="shared" si="0"/>
        <v>0</v>
      </c>
      <c r="X16">
        <f t="shared" si="0"/>
        <v>0</v>
      </c>
    </row>
    <row r="17" spans="1:24 16384:16384" x14ac:dyDescent="0.25">
      <c r="A17" s="55" t="s">
        <v>44</v>
      </c>
      <c r="B17" s="5">
        <v>11010356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>
        <f t="shared" si="0"/>
        <v>0</v>
      </c>
      <c r="X17">
        <f t="shared" si="0"/>
        <v>0</v>
      </c>
    </row>
    <row r="18" spans="1:24 16384:16384" s="70" customFormat="1" x14ac:dyDescent="0.25">
      <c r="A18" s="68">
        <f>SUM(C18:V18)</f>
        <v>3279</v>
      </c>
      <c r="B18" s="69"/>
      <c r="C18" s="24"/>
      <c r="D18" s="24">
        <f>SUM(D9:D17)</f>
        <v>314</v>
      </c>
      <c r="E18" s="24"/>
      <c r="F18" s="24">
        <f>SUM(F9:F17)</f>
        <v>226</v>
      </c>
      <c r="G18" s="24"/>
      <c r="H18" s="24">
        <f>SUM(H9:H17)</f>
        <v>301</v>
      </c>
      <c r="I18" s="24"/>
      <c r="J18" s="24">
        <f>SUM(J9:J17)</f>
        <v>414</v>
      </c>
      <c r="K18" s="24"/>
      <c r="L18" s="24">
        <f>SUM(L9:L17)</f>
        <v>360</v>
      </c>
      <c r="M18" s="24"/>
      <c r="N18" s="24">
        <f>SUM(N9:N17)</f>
        <v>395</v>
      </c>
      <c r="O18" s="24"/>
      <c r="P18" s="24">
        <f>SUM(P9:P17)</f>
        <v>277</v>
      </c>
      <c r="Q18" s="24"/>
      <c r="R18" s="24">
        <f>SUM(R9:R17)</f>
        <v>223</v>
      </c>
      <c r="S18" s="24"/>
      <c r="T18" s="24">
        <f>SUM(T9:T17)</f>
        <v>393</v>
      </c>
      <c r="U18" s="24"/>
      <c r="V18" s="24">
        <f>SUM(V9:V17)</f>
        <v>376</v>
      </c>
      <c r="X18" s="24"/>
    </row>
    <row r="19" spans="1:24 16384:16384" x14ac:dyDescent="0.25">
      <c r="A19" s="55"/>
      <c r="B19" s="5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4 16384:16384" ht="25.5" x14ac:dyDescent="0.25">
      <c r="A20" s="56" t="s">
        <v>45</v>
      </c>
      <c r="B20" s="5">
        <v>11010357</v>
      </c>
      <c r="C20" s="7">
        <v>1</v>
      </c>
      <c r="D20" s="7">
        <v>31</v>
      </c>
      <c r="E20" s="7">
        <v>1</v>
      </c>
      <c r="F20" s="7">
        <v>14</v>
      </c>
      <c r="G20" s="7">
        <v>1</v>
      </c>
      <c r="H20" s="7">
        <v>21</v>
      </c>
      <c r="I20" s="7"/>
      <c r="J20" s="7"/>
      <c r="K20" s="7"/>
      <c r="L20" s="7"/>
      <c r="M20" s="7">
        <v>1</v>
      </c>
      <c r="N20" s="7">
        <v>5</v>
      </c>
      <c r="O20" s="7">
        <v>2</v>
      </c>
      <c r="P20" s="7">
        <v>16</v>
      </c>
      <c r="Q20" s="7">
        <v>1</v>
      </c>
      <c r="R20" s="7">
        <v>31</v>
      </c>
      <c r="S20" s="7">
        <v>2</v>
      </c>
      <c r="T20" s="7">
        <v>55</v>
      </c>
      <c r="U20" s="7"/>
      <c r="V20" s="7"/>
      <c r="W20">
        <f t="shared" si="0"/>
        <v>9</v>
      </c>
      <c r="X20">
        <f t="shared" si="0"/>
        <v>173</v>
      </c>
    </row>
    <row r="21" spans="1:24 16384:16384" ht="25.5" x14ac:dyDescent="0.25">
      <c r="A21" s="56" t="s">
        <v>45</v>
      </c>
      <c r="B21" s="5">
        <v>11010359</v>
      </c>
      <c r="C21" s="7">
        <v>8</v>
      </c>
      <c r="D21" s="7">
        <v>91</v>
      </c>
      <c r="E21" s="7">
        <v>9</v>
      </c>
      <c r="F21" s="7">
        <v>181</v>
      </c>
      <c r="G21" s="7">
        <v>6</v>
      </c>
      <c r="H21" s="7">
        <v>75</v>
      </c>
      <c r="I21" s="7">
        <v>6</v>
      </c>
      <c r="J21" s="7">
        <v>95</v>
      </c>
      <c r="K21" s="7">
        <v>9</v>
      </c>
      <c r="L21" s="7">
        <v>58</v>
      </c>
      <c r="M21" s="7">
        <v>8</v>
      </c>
      <c r="N21" s="7">
        <v>139</v>
      </c>
      <c r="O21" s="7">
        <v>10</v>
      </c>
      <c r="P21" s="7">
        <v>170</v>
      </c>
      <c r="Q21" s="7">
        <v>7</v>
      </c>
      <c r="R21" s="7">
        <v>155</v>
      </c>
      <c r="S21" s="7">
        <v>7</v>
      </c>
      <c r="T21" s="23">
        <v>88</v>
      </c>
      <c r="U21" s="7">
        <v>7</v>
      </c>
      <c r="V21" s="7">
        <v>80</v>
      </c>
      <c r="W21">
        <f t="shared" si="0"/>
        <v>77</v>
      </c>
      <c r="X21">
        <f t="shared" si="0"/>
        <v>1132</v>
      </c>
    </row>
    <row r="22" spans="1:24 16384:16384" ht="25.5" x14ac:dyDescent="0.25">
      <c r="A22" s="56" t="s">
        <v>45</v>
      </c>
      <c r="B22" s="5">
        <v>11010360</v>
      </c>
      <c r="C22" s="7">
        <v>1</v>
      </c>
      <c r="D22" s="7">
        <v>16</v>
      </c>
      <c r="E22" s="7">
        <v>1</v>
      </c>
      <c r="F22" s="7">
        <v>26</v>
      </c>
      <c r="G22" s="7"/>
      <c r="H22" s="7"/>
      <c r="I22" s="7"/>
      <c r="J22" s="7"/>
      <c r="K22" s="7"/>
      <c r="L22" s="7"/>
      <c r="M22" s="7"/>
      <c r="N22" s="7"/>
      <c r="O22" s="7">
        <v>1</v>
      </c>
      <c r="P22" s="7">
        <v>11</v>
      </c>
      <c r="Q22" s="7">
        <v>1</v>
      </c>
      <c r="R22" s="7">
        <v>30</v>
      </c>
      <c r="S22" s="7"/>
      <c r="T22" s="7"/>
      <c r="U22" s="7"/>
      <c r="V22" s="7"/>
      <c r="W22">
        <f t="shared" si="0"/>
        <v>4</v>
      </c>
      <c r="X22">
        <f t="shared" si="0"/>
        <v>83</v>
      </c>
    </row>
    <row r="23" spans="1:24 16384:16384" ht="25.5" x14ac:dyDescent="0.25">
      <c r="A23" s="56" t="s">
        <v>45</v>
      </c>
      <c r="B23" s="5">
        <v>11010361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>
        <f t="shared" si="0"/>
        <v>0</v>
      </c>
      <c r="X23">
        <f t="shared" si="0"/>
        <v>0</v>
      </c>
    </row>
    <row r="24" spans="1:24 16384:16384" ht="25.5" x14ac:dyDescent="0.25">
      <c r="A24" s="56" t="s">
        <v>45</v>
      </c>
      <c r="B24" s="5">
        <v>11010362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>
        <f t="shared" si="0"/>
        <v>0</v>
      </c>
      <c r="X24">
        <f t="shared" si="0"/>
        <v>0</v>
      </c>
    </row>
    <row r="25" spans="1:24 16384:16384" ht="25.5" x14ac:dyDescent="0.25">
      <c r="A25" s="56" t="s">
        <v>45</v>
      </c>
      <c r="B25" s="5">
        <v>11010363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>
        <f t="shared" si="0"/>
        <v>0</v>
      </c>
      <c r="X25">
        <f t="shared" si="0"/>
        <v>0</v>
      </c>
    </row>
    <row r="26" spans="1:24 16384:16384" ht="25.5" x14ac:dyDescent="0.25">
      <c r="A26" s="56" t="s">
        <v>45</v>
      </c>
      <c r="B26" s="5">
        <v>11010364</v>
      </c>
      <c r="C26" s="7">
        <v>1</v>
      </c>
      <c r="D26" s="7">
        <v>9</v>
      </c>
      <c r="E26" s="7">
        <v>3</v>
      </c>
      <c r="F26" s="7">
        <v>35</v>
      </c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>
        <f t="shared" si="0"/>
        <v>4</v>
      </c>
      <c r="X26">
        <f t="shared" si="0"/>
        <v>44</v>
      </c>
    </row>
    <row r="27" spans="1:24 16384:16384" ht="25.5" x14ac:dyDescent="0.25">
      <c r="A27" s="56" t="s">
        <v>45</v>
      </c>
      <c r="B27" s="5">
        <v>11010365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>
        <f t="shared" si="0"/>
        <v>0</v>
      </c>
      <c r="X27">
        <f t="shared" si="0"/>
        <v>0</v>
      </c>
    </row>
    <row r="28" spans="1:24 16384:16384" ht="25.5" x14ac:dyDescent="0.25">
      <c r="A28" s="56" t="s">
        <v>45</v>
      </c>
      <c r="B28" s="5">
        <v>11010366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>
        <f t="shared" si="0"/>
        <v>0</v>
      </c>
      <c r="X28">
        <f t="shared" si="0"/>
        <v>0</v>
      </c>
    </row>
    <row r="29" spans="1:24 16384:16384" s="70" customFormat="1" x14ac:dyDescent="0.25">
      <c r="A29" s="68">
        <f>SUM(C29:V29)</f>
        <v>1432</v>
      </c>
      <c r="B29" s="69"/>
      <c r="C29" s="24"/>
      <c r="D29" s="24">
        <f>SUM(D20:D28)</f>
        <v>147</v>
      </c>
      <c r="E29" s="24"/>
      <c r="F29" s="24">
        <f>SUM(F20:F28)</f>
        <v>256</v>
      </c>
      <c r="G29" s="24"/>
      <c r="H29" s="24">
        <f>SUM(H20:H28)</f>
        <v>96</v>
      </c>
      <c r="I29" s="24"/>
      <c r="J29" s="24">
        <f>SUM(J20:J28)</f>
        <v>95</v>
      </c>
      <c r="K29" s="24"/>
      <c r="L29" s="24">
        <f>SUM(L20:L28)</f>
        <v>58</v>
      </c>
      <c r="M29" s="24"/>
      <c r="N29" s="24">
        <f>SUM(N20:N28)</f>
        <v>144</v>
      </c>
      <c r="O29" s="24"/>
      <c r="P29" s="24">
        <f>SUM(P20:P28)</f>
        <v>197</v>
      </c>
      <c r="Q29" s="24"/>
      <c r="R29" s="24">
        <f>SUM(R20:R28)</f>
        <v>216</v>
      </c>
      <c r="S29" s="24"/>
      <c r="T29" s="24">
        <f>SUM(T20:T28)</f>
        <v>143</v>
      </c>
      <c r="U29" s="24"/>
      <c r="V29" s="24">
        <f>SUM(V20:V28)</f>
        <v>80</v>
      </c>
      <c r="XFD29" s="24"/>
    </row>
    <row r="30" spans="1:24 16384:16384" x14ac:dyDescent="0.25">
      <c r="A30" s="56"/>
      <c r="B30" s="5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4 16384:16384" x14ac:dyDescent="0.25">
      <c r="A31" s="67">
        <v>191</v>
      </c>
      <c r="B31" s="6">
        <v>16010382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>
        <f t="shared" si="0"/>
        <v>0</v>
      </c>
      <c r="X31">
        <f t="shared" si="0"/>
        <v>0</v>
      </c>
    </row>
    <row r="32" spans="1:24 16384:16384" x14ac:dyDescent="0.25">
      <c r="A32" s="67">
        <v>191</v>
      </c>
      <c r="B32" s="6">
        <v>16010383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>
        <f t="shared" si="0"/>
        <v>0</v>
      </c>
      <c r="X32">
        <f t="shared" si="0"/>
        <v>0</v>
      </c>
    </row>
    <row r="33" spans="1:24" x14ac:dyDescent="0.25">
      <c r="A33" s="71"/>
      <c r="B33" s="25" t="s">
        <v>9</v>
      </c>
      <c r="C33" s="7"/>
      <c r="D33" s="7"/>
      <c r="E33" s="7"/>
      <c r="F33" s="7"/>
      <c r="G33" s="7"/>
      <c r="H33" s="7"/>
      <c r="I33" s="7"/>
      <c r="J33" s="7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>
        <f t="shared" si="0"/>
        <v>0</v>
      </c>
      <c r="X33">
        <f t="shared" si="0"/>
        <v>0</v>
      </c>
    </row>
    <row r="34" spans="1:24" x14ac:dyDescent="0.25">
      <c r="A34" s="68">
        <f>SUM(C34:V34)</f>
        <v>0</v>
      </c>
      <c r="B34" s="26" t="s">
        <v>10</v>
      </c>
      <c r="C34" s="2"/>
      <c r="D34" s="2"/>
      <c r="E34" s="2"/>
      <c r="F34" s="2"/>
      <c r="G34" s="2"/>
      <c r="H34" s="2"/>
      <c r="I34" s="2"/>
      <c r="J34" s="2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>
        <f t="shared" si="0"/>
        <v>0</v>
      </c>
      <c r="X34">
        <f t="shared" si="0"/>
        <v>0</v>
      </c>
    </row>
    <row r="35" spans="1:24" x14ac:dyDescent="0.25">
      <c r="A35" s="52"/>
      <c r="B35" s="39" t="s">
        <v>17</v>
      </c>
      <c r="C35" s="7">
        <f t="shared" ref="C35:V35" si="1">SUM(C9:C34)</f>
        <v>24</v>
      </c>
      <c r="D35" s="7">
        <f t="shared" si="1"/>
        <v>922</v>
      </c>
      <c r="E35" s="7">
        <f t="shared" si="1"/>
        <v>23</v>
      </c>
      <c r="F35" s="7">
        <f t="shared" si="1"/>
        <v>964</v>
      </c>
      <c r="G35" s="7">
        <f t="shared" si="1"/>
        <v>20</v>
      </c>
      <c r="H35" s="7">
        <f t="shared" si="1"/>
        <v>794</v>
      </c>
      <c r="I35" s="7">
        <f t="shared" si="1"/>
        <v>24</v>
      </c>
      <c r="J35" s="7">
        <f t="shared" si="1"/>
        <v>1018</v>
      </c>
      <c r="K35" s="7">
        <f t="shared" si="1"/>
        <v>25</v>
      </c>
      <c r="L35" s="7">
        <f t="shared" si="1"/>
        <v>836</v>
      </c>
      <c r="M35" s="7">
        <f t="shared" si="1"/>
        <v>26</v>
      </c>
      <c r="N35" s="7">
        <f t="shared" si="1"/>
        <v>1078</v>
      </c>
      <c r="O35" s="7">
        <f t="shared" si="1"/>
        <v>25</v>
      </c>
      <c r="P35" s="7">
        <f t="shared" si="1"/>
        <v>948</v>
      </c>
      <c r="Q35" s="7">
        <f t="shared" si="1"/>
        <v>19</v>
      </c>
      <c r="R35" s="7">
        <f t="shared" si="1"/>
        <v>878</v>
      </c>
      <c r="S35" s="7">
        <f t="shared" si="1"/>
        <v>28</v>
      </c>
      <c r="T35" s="7">
        <f t="shared" si="1"/>
        <v>1072</v>
      </c>
      <c r="U35" s="7">
        <f t="shared" si="1"/>
        <v>26</v>
      </c>
      <c r="V35" s="7">
        <f t="shared" si="1"/>
        <v>912</v>
      </c>
    </row>
    <row r="39" spans="1:24" x14ac:dyDescent="0.25">
      <c r="C39" s="42">
        <v>42339</v>
      </c>
      <c r="D39" s="42">
        <v>42370</v>
      </c>
      <c r="E39" s="42">
        <v>42401</v>
      </c>
      <c r="F39" s="42">
        <v>42430</v>
      </c>
      <c r="G39" s="42">
        <v>42461</v>
      </c>
      <c r="H39" s="42">
        <v>42491</v>
      </c>
      <c r="I39" s="42">
        <v>42522</v>
      </c>
      <c r="J39" s="42">
        <v>42552</v>
      </c>
      <c r="K39" s="42">
        <v>42583</v>
      </c>
      <c r="L39" s="42">
        <v>42614</v>
      </c>
    </row>
    <row r="40" spans="1:24" ht="60" x14ac:dyDescent="0.25">
      <c r="B40" s="9" t="s">
        <v>15</v>
      </c>
      <c r="C40">
        <f>C35</f>
        <v>24</v>
      </c>
      <c r="D40">
        <f>E35</f>
        <v>23</v>
      </c>
      <c r="E40">
        <f>G35</f>
        <v>20</v>
      </c>
      <c r="F40">
        <f>I35</f>
        <v>24</v>
      </c>
      <c r="G40">
        <f>K35</f>
        <v>25</v>
      </c>
      <c r="H40">
        <f>M35</f>
        <v>26</v>
      </c>
      <c r="I40">
        <f>O35</f>
        <v>25</v>
      </c>
      <c r="J40">
        <f>Q35</f>
        <v>19</v>
      </c>
      <c r="K40">
        <f>S35</f>
        <v>28</v>
      </c>
      <c r="L40">
        <f>U35</f>
        <v>26</v>
      </c>
    </row>
    <row r="41" spans="1:24" ht="60" x14ac:dyDescent="0.25">
      <c r="B41" s="9" t="s">
        <v>15</v>
      </c>
      <c r="C41">
        <f>D35</f>
        <v>922</v>
      </c>
      <c r="D41">
        <f>F35</f>
        <v>964</v>
      </c>
      <c r="E41">
        <f>H35</f>
        <v>794</v>
      </c>
      <c r="F41">
        <f>J35</f>
        <v>1018</v>
      </c>
      <c r="G41">
        <f>L35</f>
        <v>836</v>
      </c>
      <c r="H41">
        <f>N35</f>
        <v>1078</v>
      </c>
      <c r="I41">
        <f>P35</f>
        <v>948</v>
      </c>
      <c r="J41">
        <f>R35</f>
        <v>878</v>
      </c>
      <c r="K41">
        <f>T35</f>
        <v>1072</v>
      </c>
      <c r="L41">
        <f>V35</f>
        <v>912</v>
      </c>
    </row>
  </sheetData>
  <mergeCells count="10">
    <mergeCell ref="O7:P7"/>
    <mergeCell ref="Q7:R7"/>
    <mergeCell ref="S7:T7"/>
    <mergeCell ref="U7:V7"/>
    <mergeCell ref="C7:D7"/>
    <mergeCell ref="E7:F7"/>
    <mergeCell ref="G7:H7"/>
    <mergeCell ref="I7:J7"/>
    <mergeCell ref="K7:L7"/>
    <mergeCell ref="M7:N7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41"/>
  <sheetViews>
    <sheetView topLeftCell="A16" workbookViewId="0">
      <selection activeCell="H32" sqref="H32"/>
    </sheetView>
  </sheetViews>
  <sheetFormatPr defaultRowHeight="15" x14ac:dyDescent="0.25"/>
  <cols>
    <col min="1" max="1" width="11.140625" customWidth="1"/>
    <col min="2" max="2" width="24" customWidth="1"/>
    <col min="3" max="20" width="9.140625" customWidth="1"/>
  </cols>
  <sheetData>
    <row r="6" spans="1:24" ht="102" customHeight="1" x14ac:dyDescent="0.25">
      <c r="B6" s="9" t="s">
        <v>16</v>
      </c>
    </row>
    <row r="7" spans="1:24" x14ac:dyDescent="0.25">
      <c r="C7" s="84">
        <v>42339</v>
      </c>
      <c r="D7" s="85"/>
      <c r="E7" s="84">
        <v>42370</v>
      </c>
      <c r="F7" s="85"/>
      <c r="G7" s="84">
        <v>42401</v>
      </c>
      <c r="H7" s="85"/>
      <c r="I7" s="84">
        <v>42430</v>
      </c>
      <c r="J7" s="85"/>
      <c r="K7" s="84">
        <v>42461</v>
      </c>
      <c r="L7" s="85"/>
      <c r="M7" s="84">
        <v>42491</v>
      </c>
      <c r="N7" s="85"/>
      <c r="O7" s="84">
        <v>42522</v>
      </c>
      <c r="P7" s="85"/>
      <c r="Q7" s="84">
        <v>42552</v>
      </c>
      <c r="R7" s="85"/>
      <c r="S7" s="84">
        <v>42583</v>
      </c>
      <c r="T7" s="85"/>
      <c r="U7" s="84">
        <v>42614</v>
      </c>
      <c r="V7" s="85"/>
    </row>
    <row r="8" spans="1:24" x14ac:dyDescent="0.25">
      <c r="C8" s="10" t="s">
        <v>11</v>
      </c>
      <c r="D8" s="11" t="s">
        <v>12</v>
      </c>
      <c r="E8" s="10" t="s">
        <v>11</v>
      </c>
      <c r="F8" s="11" t="s">
        <v>12</v>
      </c>
      <c r="G8" s="10" t="s">
        <v>11</v>
      </c>
      <c r="H8" s="11" t="s">
        <v>12</v>
      </c>
      <c r="I8" s="10" t="s">
        <v>11</v>
      </c>
      <c r="J8" s="11" t="s">
        <v>12</v>
      </c>
      <c r="K8" s="10" t="s">
        <v>11</v>
      </c>
      <c r="L8" s="11" t="s">
        <v>12</v>
      </c>
      <c r="M8" s="10" t="s">
        <v>11</v>
      </c>
      <c r="N8" s="11" t="s">
        <v>12</v>
      </c>
      <c r="O8" s="10" t="s">
        <v>11</v>
      </c>
      <c r="P8" s="11" t="s">
        <v>12</v>
      </c>
      <c r="Q8" s="10" t="s">
        <v>11</v>
      </c>
      <c r="R8" s="11" t="s">
        <v>12</v>
      </c>
      <c r="S8" s="10" t="s">
        <v>11</v>
      </c>
      <c r="T8" s="11" t="s">
        <v>12</v>
      </c>
      <c r="U8" s="10" t="s">
        <v>11</v>
      </c>
      <c r="V8" s="11" t="s">
        <v>12</v>
      </c>
    </row>
    <row r="9" spans="1:24" x14ac:dyDescent="0.25">
      <c r="A9" s="55" t="s">
        <v>44</v>
      </c>
      <c r="B9" s="12">
        <v>11010347</v>
      </c>
      <c r="C9" s="7">
        <v>28</v>
      </c>
      <c r="D9" s="7">
        <v>281</v>
      </c>
      <c r="E9" s="7">
        <v>25</v>
      </c>
      <c r="F9" s="7">
        <v>233</v>
      </c>
      <c r="G9" s="7">
        <v>23</v>
      </c>
      <c r="H9" s="7">
        <v>204</v>
      </c>
      <c r="I9" s="7">
        <v>28</v>
      </c>
      <c r="J9" s="7">
        <v>285</v>
      </c>
      <c r="K9" s="7">
        <v>33</v>
      </c>
      <c r="L9" s="7">
        <v>306</v>
      </c>
      <c r="M9" s="7">
        <v>29</v>
      </c>
      <c r="N9" s="7">
        <v>288</v>
      </c>
      <c r="O9" s="7">
        <v>24</v>
      </c>
      <c r="P9" s="7">
        <v>226</v>
      </c>
      <c r="Q9" s="7">
        <v>28</v>
      </c>
      <c r="R9" s="7">
        <v>267</v>
      </c>
      <c r="S9" s="7">
        <v>22</v>
      </c>
      <c r="T9" s="7">
        <v>199</v>
      </c>
      <c r="U9" s="7">
        <v>25</v>
      </c>
      <c r="V9" s="7">
        <v>226</v>
      </c>
      <c r="W9">
        <f>C9+E9+G9+I9+K9+M9+O9+Q9+S9+U9</f>
        <v>265</v>
      </c>
      <c r="X9">
        <f>D9+F9+H9+J9+L9+N9+P9+R9+T9+V9</f>
        <v>2515</v>
      </c>
    </row>
    <row r="10" spans="1:24" x14ac:dyDescent="0.25">
      <c r="A10" s="55" t="s">
        <v>44</v>
      </c>
      <c r="B10" s="5">
        <v>11010349</v>
      </c>
      <c r="C10" s="7">
        <v>73</v>
      </c>
      <c r="D10" s="7">
        <v>818</v>
      </c>
      <c r="E10" s="7">
        <v>56</v>
      </c>
      <c r="F10" s="7">
        <v>582</v>
      </c>
      <c r="G10" s="7">
        <v>62</v>
      </c>
      <c r="H10" s="7">
        <v>604</v>
      </c>
      <c r="I10" s="7">
        <v>69</v>
      </c>
      <c r="J10" s="7">
        <v>698</v>
      </c>
      <c r="K10" s="7">
        <v>79</v>
      </c>
      <c r="L10" s="7">
        <v>746</v>
      </c>
      <c r="M10" s="7">
        <v>69</v>
      </c>
      <c r="N10" s="7">
        <v>682</v>
      </c>
      <c r="O10" s="7">
        <v>77</v>
      </c>
      <c r="P10" s="7">
        <v>733</v>
      </c>
      <c r="Q10" s="7">
        <v>73</v>
      </c>
      <c r="R10" s="7">
        <v>739</v>
      </c>
      <c r="S10" s="7">
        <v>82</v>
      </c>
      <c r="T10" s="7">
        <v>806</v>
      </c>
      <c r="U10" s="7">
        <v>71</v>
      </c>
      <c r="V10" s="7">
        <v>685</v>
      </c>
      <c r="W10">
        <f t="shared" ref="W10:X34" si="0">C10+E10+G10+I10+K10+M10+O10+Q10+S10+U10</f>
        <v>711</v>
      </c>
      <c r="X10">
        <f t="shared" si="0"/>
        <v>7093</v>
      </c>
    </row>
    <row r="11" spans="1:24" x14ac:dyDescent="0.25">
      <c r="A11" s="55" t="s">
        <v>44</v>
      </c>
      <c r="B11" s="5">
        <v>11010350</v>
      </c>
      <c r="C11" s="7">
        <v>6</v>
      </c>
      <c r="D11" s="7">
        <v>52</v>
      </c>
      <c r="E11" s="7">
        <v>7</v>
      </c>
      <c r="F11" s="7">
        <v>62</v>
      </c>
      <c r="G11" s="7">
        <v>8</v>
      </c>
      <c r="H11" s="7">
        <v>75</v>
      </c>
      <c r="I11" s="7">
        <v>6</v>
      </c>
      <c r="J11" s="7">
        <v>58</v>
      </c>
      <c r="K11" s="7">
        <v>2</v>
      </c>
      <c r="L11" s="7">
        <v>17</v>
      </c>
      <c r="M11" s="7">
        <v>4</v>
      </c>
      <c r="N11" s="7">
        <v>35</v>
      </c>
      <c r="O11" s="7">
        <v>7</v>
      </c>
      <c r="P11" s="7">
        <v>66</v>
      </c>
      <c r="Q11" s="7">
        <v>5</v>
      </c>
      <c r="R11" s="7">
        <v>44</v>
      </c>
      <c r="S11" s="7">
        <v>4</v>
      </c>
      <c r="T11" s="7">
        <v>40</v>
      </c>
      <c r="U11" s="7">
        <v>5</v>
      </c>
      <c r="V11" s="7">
        <v>46</v>
      </c>
      <c r="W11">
        <f t="shared" si="0"/>
        <v>54</v>
      </c>
      <c r="X11">
        <f t="shared" si="0"/>
        <v>495</v>
      </c>
    </row>
    <row r="12" spans="1:24" x14ac:dyDescent="0.25">
      <c r="A12" s="55" t="s">
        <v>44</v>
      </c>
      <c r="B12" s="5">
        <v>11010351</v>
      </c>
      <c r="C12" s="7">
        <v>2</v>
      </c>
      <c r="D12" s="7">
        <v>30</v>
      </c>
      <c r="E12" s="7"/>
      <c r="F12" s="7"/>
      <c r="G12" s="7">
        <v>3</v>
      </c>
      <c r="H12" s="7">
        <v>36</v>
      </c>
      <c r="I12" s="7">
        <v>2</v>
      </c>
      <c r="J12" s="7">
        <v>12</v>
      </c>
      <c r="K12" s="7">
        <v>1</v>
      </c>
      <c r="L12" s="7">
        <v>4</v>
      </c>
      <c r="M12" s="7"/>
      <c r="N12" s="7"/>
      <c r="O12" s="7">
        <v>1</v>
      </c>
      <c r="P12" s="7">
        <v>11</v>
      </c>
      <c r="Q12" s="7">
        <v>3</v>
      </c>
      <c r="R12" s="7">
        <v>27</v>
      </c>
      <c r="S12" s="7">
        <v>8</v>
      </c>
      <c r="T12" s="7">
        <v>69</v>
      </c>
      <c r="U12" s="7">
        <v>2</v>
      </c>
      <c r="V12" s="7">
        <v>19</v>
      </c>
      <c r="W12">
        <f t="shared" si="0"/>
        <v>22</v>
      </c>
      <c r="X12">
        <f t="shared" si="0"/>
        <v>208</v>
      </c>
    </row>
    <row r="13" spans="1:24" x14ac:dyDescent="0.25">
      <c r="A13" s="55" t="s">
        <v>44</v>
      </c>
      <c r="B13" s="5">
        <v>11010352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>
        <f t="shared" si="0"/>
        <v>0</v>
      </c>
      <c r="X13">
        <f t="shared" si="0"/>
        <v>0</v>
      </c>
    </row>
    <row r="14" spans="1:24" x14ac:dyDescent="0.25">
      <c r="A14" s="55" t="s">
        <v>44</v>
      </c>
      <c r="B14" s="5">
        <v>11010353</v>
      </c>
      <c r="C14" s="7">
        <v>8</v>
      </c>
      <c r="D14" s="7">
        <v>65</v>
      </c>
      <c r="E14" s="7">
        <v>7</v>
      </c>
      <c r="F14" s="7">
        <v>56</v>
      </c>
      <c r="G14" s="7">
        <v>3</v>
      </c>
      <c r="H14" s="7">
        <v>20</v>
      </c>
      <c r="I14" s="7">
        <v>6</v>
      </c>
      <c r="J14" s="7">
        <v>58</v>
      </c>
      <c r="K14" s="7">
        <v>3</v>
      </c>
      <c r="L14" s="7">
        <v>16</v>
      </c>
      <c r="M14" s="7">
        <v>6</v>
      </c>
      <c r="N14" s="7">
        <v>25</v>
      </c>
      <c r="O14" s="7">
        <v>8</v>
      </c>
      <c r="P14" s="7">
        <v>46</v>
      </c>
      <c r="Q14" s="7">
        <v>6</v>
      </c>
      <c r="R14" s="7">
        <v>40</v>
      </c>
      <c r="S14" s="7">
        <v>7</v>
      </c>
      <c r="T14" s="7">
        <v>70</v>
      </c>
      <c r="U14" s="7">
        <v>2</v>
      </c>
      <c r="V14" s="7">
        <v>22</v>
      </c>
      <c r="W14">
        <f t="shared" si="0"/>
        <v>56</v>
      </c>
      <c r="X14">
        <f t="shared" si="0"/>
        <v>418</v>
      </c>
    </row>
    <row r="15" spans="1:24" x14ac:dyDescent="0.25">
      <c r="A15" s="55" t="s">
        <v>44</v>
      </c>
      <c r="B15" s="5">
        <v>11010354</v>
      </c>
      <c r="C15" s="7">
        <v>6</v>
      </c>
      <c r="D15" s="7">
        <v>62</v>
      </c>
      <c r="E15" s="7">
        <v>8</v>
      </c>
      <c r="F15" s="7">
        <v>84</v>
      </c>
      <c r="G15" s="7">
        <v>9</v>
      </c>
      <c r="H15" s="7">
        <v>80</v>
      </c>
      <c r="I15" s="7">
        <v>6</v>
      </c>
      <c r="J15" s="7">
        <v>57</v>
      </c>
      <c r="K15" s="7">
        <v>8</v>
      </c>
      <c r="L15" s="7">
        <v>76</v>
      </c>
      <c r="M15" s="7">
        <v>9</v>
      </c>
      <c r="N15" s="7">
        <v>89</v>
      </c>
      <c r="O15" s="7">
        <v>9</v>
      </c>
      <c r="P15" s="7">
        <v>80</v>
      </c>
      <c r="Q15" s="7">
        <v>12</v>
      </c>
      <c r="R15" s="7">
        <v>82</v>
      </c>
      <c r="S15" s="7">
        <v>14</v>
      </c>
      <c r="T15" s="7">
        <v>121</v>
      </c>
      <c r="U15" s="7">
        <v>7</v>
      </c>
      <c r="V15" s="7">
        <v>70</v>
      </c>
      <c r="W15">
        <f t="shared" si="0"/>
        <v>88</v>
      </c>
      <c r="X15">
        <f t="shared" si="0"/>
        <v>801</v>
      </c>
    </row>
    <row r="16" spans="1:24" x14ac:dyDescent="0.25">
      <c r="A16" s="55" t="s">
        <v>44</v>
      </c>
      <c r="B16" s="5">
        <v>11010355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>
        <f t="shared" si="0"/>
        <v>0</v>
      </c>
      <c r="X16">
        <f t="shared" si="0"/>
        <v>0</v>
      </c>
    </row>
    <row r="17" spans="1:24 16384:16384" x14ac:dyDescent="0.25">
      <c r="A17" s="55" t="s">
        <v>44</v>
      </c>
      <c r="B17" s="5">
        <v>11010356</v>
      </c>
      <c r="C17" s="7">
        <v>1</v>
      </c>
      <c r="D17" s="7">
        <v>9</v>
      </c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>
        <f t="shared" si="0"/>
        <v>1</v>
      </c>
      <c r="X17">
        <f t="shared" si="0"/>
        <v>9</v>
      </c>
    </row>
    <row r="18" spans="1:24 16384:16384" s="70" customFormat="1" x14ac:dyDescent="0.25">
      <c r="A18" s="68">
        <f>SUM(C18:V18)</f>
        <v>11539</v>
      </c>
      <c r="B18" s="69"/>
      <c r="C18" s="24"/>
      <c r="D18" s="24">
        <f>SUM(D9:D17)</f>
        <v>1317</v>
      </c>
      <c r="E18" s="24"/>
      <c r="F18" s="24">
        <f>SUM(F9:F17)</f>
        <v>1017</v>
      </c>
      <c r="G18" s="24"/>
      <c r="H18" s="24">
        <f>SUM(H9:H17)</f>
        <v>1019</v>
      </c>
      <c r="I18" s="24"/>
      <c r="J18" s="24">
        <f>SUM(J9:J17)</f>
        <v>1168</v>
      </c>
      <c r="K18" s="24"/>
      <c r="L18" s="24">
        <f>SUM(L9:L17)</f>
        <v>1165</v>
      </c>
      <c r="M18" s="24"/>
      <c r="N18" s="24">
        <f>SUM(N9:N17)</f>
        <v>1119</v>
      </c>
      <c r="O18" s="24"/>
      <c r="P18" s="24">
        <f>SUM(P9:P17)</f>
        <v>1162</v>
      </c>
      <c r="Q18" s="24"/>
      <c r="R18" s="24">
        <f>SUM(R9:R17)</f>
        <v>1199</v>
      </c>
      <c r="S18" s="24"/>
      <c r="T18" s="24">
        <f>SUM(T9:T17)</f>
        <v>1305</v>
      </c>
      <c r="U18" s="24"/>
      <c r="V18" s="24">
        <f>SUM(V9:V17)</f>
        <v>1068</v>
      </c>
      <c r="X18" s="24"/>
    </row>
    <row r="19" spans="1:24 16384:16384" x14ac:dyDescent="0.25">
      <c r="A19" s="55"/>
      <c r="B19" s="5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4 16384:16384" ht="25.5" x14ac:dyDescent="0.25">
      <c r="A20" s="56" t="s">
        <v>45</v>
      </c>
      <c r="B20" s="5">
        <v>11010357</v>
      </c>
      <c r="C20" s="7">
        <v>18</v>
      </c>
      <c r="D20" s="7">
        <v>342</v>
      </c>
      <c r="E20" s="7">
        <v>14</v>
      </c>
      <c r="F20" s="7">
        <v>322</v>
      </c>
      <c r="G20" s="7">
        <v>14</v>
      </c>
      <c r="H20" s="7">
        <v>228</v>
      </c>
      <c r="I20" s="7"/>
      <c r="J20" s="7"/>
      <c r="K20" s="7">
        <v>20</v>
      </c>
      <c r="L20" s="7">
        <v>316</v>
      </c>
      <c r="M20" s="7">
        <v>18</v>
      </c>
      <c r="N20" s="7">
        <v>353</v>
      </c>
      <c r="O20" s="7">
        <v>23</v>
      </c>
      <c r="P20" s="7">
        <v>356</v>
      </c>
      <c r="Q20" s="7">
        <v>20</v>
      </c>
      <c r="R20" s="7">
        <v>255</v>
      </c>
      <c r="S20" s="7">
        <v>13</v>
      </c>
      <c r="T20" s="7">
        <v>256</v>
      </c>
      <c r="U20" s="7">
        <v>14</v>
      </c>
      <c r="V20" s="7">
        <v>211</v>
      </c>
      <c r="W20">
        <f t="shared" si="0"/>
        <v>154</v>
      </c>
      <c r="X20">
        <f t="shared" si="0"/>
        <v>2639</v>
      </c>
    </row>
    <row r="21" spans="1:24 16384:16384" ht="25.5" x14ac:dyDescent="0.25">
      <c r="A21" s="56" t="s">
        <v>45</v>
      </c>
      <c r="B21" s="5">
        <v>11010359</v>
      </c>
      <c r="C21" s="7">
        <v>60</v>
      </c>
      <c r="D21" s="7">
        <v>962</v>
      </c>
      <c r="E21" s="7">
        <v>54</v>
      </c>
      <c r="F21" s="7">
        <v>891</v>
      </c>
      <c r="G21" s="7">
        <v>60</v>
      </c>
      <c r="H21" s="7">
        <v>1032</v>
      </c>
      <c r="I21" s="7">
        <v>61</v>
      </c>
      <c r="J21" s="7">
        <v>1003</v>
      </c>
      <c r="K21" s="7">
        <v>68</v>
      </c>
      <c r="L21" s="7">
        <v>903</v>
      </c>
      <c r="M21" s="7">
        <v>65</v>
      </c>
      <c r="N21" s="7">
        <v>1160</v>
      </c>
      <c r="O21" s="7">
        <v>64</v>
      </c>
      <c r="P21" s="7">
        <v>870</v>
      </c>
      <c r="Q21" s="7">
        <v>70</v>
      </c>
      <c r="R21" s="7">
        <v>1085</v>
      </c>
      <c r="S21" s="7">
        <v>78</v>
      </c>
      <c r="T21" s="23">
        <v>1103</v>
      </c>
      <c r="U21" s="7">
        <v>75</v>
      </c>
      <c r="V21" s="7">
        <v>1128</v>
      </c>
      <c r="W21">
        <f t="shared" si="0"/>
        <v>655</v>
      </c>
      <c r="X21">
        <f t="shared" si="0"/>
        <v>10137</v>
      </c>
    </row>
    <row r="22" spans="1:24 16384:16384" ht="25.5" x14ac:dyDescent="0.25">
      <c r="A22" s="56" t="s">
        <v>45</v>
      </c>
      <c r="B22" s="5">
        <v>11010360</v>
      </c>
      <c r="C22" s="7">
        <v>4</v>
      </c>
      <c r="D22" s="7">
        <v>42</v>
      </c>
      <c r="E22" s="7"/>
      <c r="F22" s="7"/>
      <c r="G22" s="7">
        <v>2</v>
      </c>
      <c r="H22" s="7">
        <v>33</v>
      </c>
      <c r="I22" s="7">
        <v>3</v>
      </c>
      <c r="J22" s="7">
        <v>39</v>
      </c>
      <c r="K22" s="7">
        <v>2</v>
      </c>
      <c r="L22" s="7">
        <v>16</v>
      </c>
      <c r="M22" s="7">
        <v>2</v>
      </c>
      <c r="N22" s="7">
        <v>14</v>
      </c>
      <c r="O22" s="7">
        <v>5</v>
      </c>
      <c r="P22" s="7">
        <v>78</v>
      </c>
      <c r="Q22" s="7">
        <v>3</v>
      </c>
      <c r="R22" s="7">
        <v>35</v>
      </c>
      <c r="S22" s="7">
        <v>3</v>
      </c>
      <c r="T22" s="7">
        <v>48</v>
      </c>
      <c r="U22" s="7">
        <v>2</v>
      </c>
      <c r="V22" s="7">
        <v>30</v>
      </c>
      <c r="W22">
        <f t="shared" si="0"/>
        <v>26</v>
      </c>
      <c r="X22">
        <f t="shared" si="0"/>
        <v>335</v>
      </c>
    </row>
    <row r="23" spans="1:24 16384:16384" ht="25.5" x14ac:dyDescent="0.25">
      <c r="A23" s="56" t="s">
        <v>45</v>
      </c>
      <c r="B23" s="5">
        <v>11010361</v>
      </c>
      <c r="C23" s="7">
        <v>2</v>
      </c>
      <c r="D23" s="7">
        <v>8</v>
      </c>
      <c r="E23" s="7">
        <v>1</v>
      </c>
      <c r="F23" s="7">
        <v>28</v>
      </c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>
        <f t="shared" si="0"/>
        <v>3</v>
      </c>
      <c r="X23">
        <f t="shared" si="0"/>
        <v>36</v>
      </c>
    </row>
    <row r="24" spans="1:24 16384:16384" ht="25.5" x14ac:dyDescent="0.25">
      <c r="A24" s="56" t="s">
        <v>45</v>
      </c>
      <c r="B24" s="5">
        <v>11010362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>
        <f t="shared" si="0"/>
        <v>0</v>
      </c>
      <c r="X24">
        <f t="shared" si="0"/>
        <v>0</v>
      </c>
    </row>
    <row r="25" spans="1:24 16384:16384" ht="25.5" x14ac:dyDescent="0.25">
      <c r="A25" s="56" t="s">
        <v>45</v>
      </c>
      <c r="B25" s="5">
        <v>11010363</v>
      </c>
      <c r="C25" s="7">
        <v>3</v>
      </c>
      <c r="D25" s="7">
        <v>49</v>
      </c>
      <c r="E25" s="7">
        <v>2</v>
      </c>
      <c r="F25" s="7">
        <v>62</v>
      </c>
      <c r="G25" s="7">
        <v>2</v>
      </c>
      <c r="H25" s="7">
        <v>26</v>
      </c>
      <c r="I25" s="7"/>
      <c r="J25" s="7"/>
      <c r="K25" s="7"/>
      <c r="L25" s="7"/>
      <c r="M25" s="7"/>
      <c r="N25" s="7"/>
      <c r="O25" s="7">
        <v>1</v>
      </c>
      <c r="P25" s="7">
        <v>15</v>
      </c>
      <c r="Q25" s="7"/>
      <c r="R25" s="7"/>
      <c r="S25" s="7"/>
      <c r="T25" s="7"/>
      <c r="U25" s="7"/>
      <c r="V25" s="7"/>
      <c r="W25">
        <f t="shared" si="0"/>
        <v>8</v>
      </c>
      <c r="X25">
        <f t="shared" si="0"/>
        <v>152</v>
      </c>
    </row>
    <row r="26" spans="1:24 16384:16384" ht="25.5" x14ac:dyDescent="0.25">
      <c r="A26" s="56" t="s">
        <v>45</v>
      </c>
      <c r="B26" s="5">
        <v>11010364</v>
      </c>
      <c r="C26" s="7">
        <v>2</v>
      </c>
      <c r="D26" s="7">
        <v>37</v>
      </c>
      <c r="E26" s="7">
        <v>5</v>
      </c>
      <c r="F26" s="7">
        <v>67</v>
      </c>
      <c r="G26" s="7">
        <v>5</v>
      </c>
      <c r="H26" s="7">
        <v>69</v>
      </c>
      <c r="I26" s="7">
        <v>4</v>
      </c>
      <c r="J26" s="7">
        <v>51</v>
      </c>
      <c r="K26" s="7">
        <v>7</v>
      </c>
      <c r="L26" s="7">
        <v>115</v>
      </c>
      <c r="M26" s="7">
        <v>7</v>
      </c>
      <c r="N26" s="7">
        <v>81</v>
      </c>
      <c r="O26" s="7">
        <v>5</v>
      </c>
      <c r="P26" s="7">
        <v>92</v>
      </c>
      <c r="Q26" s="7">
        <v>2</v>
      </c>
      <c r="R26" s="7">
        <v>46</v>
      </c>
      <c r="S26" s="7">
        <v>5</v>
      </c>
      <c r="T26" s="7">
        <v>65</v>
      </c>
      <c r="U26" s="7">
        <v>6</v>
      </c>
      <c r="V26" s="7">
        <v>139</v>
      </c>
      <c r="W26">
        <f t="shared" si="0"/>
        <v>48</v>
      </c>
      <c r="X26">
        <f t="shared" si="0"/>
        <v>762</v>
      </c>
    </row>
    <row r="27" spans="1:24 16384:16384" ht="25.5" x14ac:dyDescent="0.25">
      <c r="A27" s="56" t="s">
        <v>45</v>
      </c>
      <c r="B27" s="5">
        <v>11010365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>
        <f t="shared" si="0"/>
        <v>0</v>
      </c>
      <c r="X27">
        <f t="shared" si="0"/>
        <v>0</v>
      </c>
    </row>
    <row r="28" spans="1:24 16384:16384" ht="25.5" x14ac:dyDescent="0.25">
      <c r="A28" s="56" t="s">
        <v>45</v>
      </c>
      <c r="B28" s="5">
        <v>11010366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>
        <f t="shared" si="0"/>
        <v>0</v>
      </c>
      <c r="X28">
        <f t="shared" si="0"/>
        <v>0</v>
      </c>
    </row>
    <row r="29" spans="1:24 16384:16384" s="70" customFormat="1" x14ac:dyDescent="0.25">
      <c r="A29" s="68">
        <f>SUM(C29:V29)</f>
        <v>14061</v>
      </c>
      <c r="B29" s="69"/>
      <c r="C29" s="24"/>
      <c r="D29" s="24">
        <f>SUM(D20:D28)</f>
        <v>1440</v>
      </c>
      <c r="E29" s="24"/>
      <c r="F29" s="24">
        <f>SUM(F20:F28)</f>
        <v>1370</v>
      </c>
      <c r="G29" s="24"/>
      <c r="H29" s="24">
        <f>SUM(H20:H28)</f>
        <v>1388</v>
      </c>
      <c r="I29" s="24"/>
      <c r="J29" s="24">
        <f>SUM(J20:J28)</f>
        <v>1093</v>
      </c>
      <c r="K29" s="24"/>
      <c r="L29" s="24">
        <f>SUM(L20:L28)</f>
        <v>1350</v>
      </c>
      <c r="M29" s="24"/>
      <c r="N29" s="24">
        <f>SUM(N20:N28)</f>
        <v>1608</v>
      </c>
      <c r="O29" s="24"/>
      <c r="P29" s="24">
        <f>SUM(P20:P28)</f>
        <v>1411</v>
      </c>
      <c r="Q29" s="24"/>
      <c r="R29" s="24">
        <f>SUM(R20:R28)</f>
        <v>1421</v>
      </c>
      <c r="S29" s="24"/>
      <c r="T29" s="24">
        <f>SUM(T20:T28)</f>
        <v>1472</v>
      </c>
      <c r="U29" s="24"/>
      <c r="V29" s="24">
        <f>SUM(V20:V28)</f>
        <v>1508</v>
      </c>
      <c r="XFD29" s="24"/>
    </row>
    <row r="30" spans="1:24 16384:16384" x14ac:dyDescent="0.25">
      <c r="A30" s="56"/>
      <c r="B30" s="5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4 16384:16384" x14ac:dyDescent="0.25">
      <c r="A31" s="67">
        <v>191</v>
      </c>
      <c r="B31" s="6">
        <v>16010382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>
        <f t="shared" si="0"/>
        <v>0</v>
      </c>
      <c r="X31">
        <f t="shared" si="0"/>
        <v>0</v>
      </c>
    </row>
    <row r="32" spans="1:24 16384:16384" x14ac:dyDescent="0.25">
      <c r="A32" s="67">
        <v>191</v>
      </c>
      <c r="B32" s="6">
        <v>16010383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>
        <f t="shared" si="0"/>
        <v>0</v>
      </c>
      <c r="X32">
        <f t="shared" si="0"/>
        <v>0</v>
      </c>
    </row>
    <row r="33" spans="1:24" x14ac:dyDescent="0.25">
      <c r="A33" s="71"/>
      <c r="B33" s="25" t="s">
        <v>9</v>
      </c>
      <c r="C33" s="7"/>
      <c r="D33" s="7"/>
      <c r="E33" s="7"/>
      <c r="F33" s="7"/>
      <c r="G33" s="7"/>
      <c r="H33" s="7"/>
      <c r="I33" s="7"/>
      <c r="J33" s="7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>
        <f t="shared" si="0"/>
        <v>0</v>
      </c>
      <c r="X33">
        <f t="shared" si="0"/>
        <v>0</v>
      </c>
    </row>
    <row r="34" spans="1:24" x14ac:dyDescent="0.25">
      <c r="A34" s="68">
        <f>SUM(C34:V34)</f>
        <v>0</v>
      </c>
      <c r="B34" s="26" t="s">
        <v>10</v>
      </c>
      <c r="C34" s="2"/>
      <c r="D34" s="2"/>
      <c r="E34" s="2"/>
      <c r="F34" s="2"/>
      <c r="G34" s="2"/>
      <c r="H34" s="2"/>
      <c r="I34" s="2"/>
      <c r="J34" s="2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>
        <f t="shared" si="0"/>
        <v>0</v>
      </c>
      <c r="X34">
        <f t="shared" si="0"/>
        <v>0</v>
      </c>
    </row>
    <row r="35" spans="1:24" x14ac:dyDescent="0.25">
      <c r="A35" s="52"/>
      <c r="B35" s="39" t="s">
        <v>17</v>
      </c>
      <c r="C35" s="7">
        <f t="shared" ref="C35:V35" si="1">SUM(C9:C34)</f>
        <v>213</v>
      </c>
      <c r="D35" s="7">
        <f t="shared" si="1"/>
        <v>5514</v>
      </c>
      <c r="E35" s="7">
        <f t="shared" si="1"/>
        <v>179</v>
      </c>
      <c r="F35" s="7">
        <f t="shared" si="1"/>
        <v>4774</v>
      </c>
      <c r="G35" s="7">
        <f t="shared" si="1"/>
        <v>191</v>
      </c>
      <c r="H35" s="7">
        <f t="shared" si="1"/>
        <v>4814</v>
      </c>
      <c r="I35" s="7">
        <f t="shared" si="1"/>
        <v>185</v>
      </c>
      <c r="J35" s="7">
        <f t="shared" si="1"/>
        <v>4522</v>
      </c>
      <c r="K35" s="7">
        <f t="shared" si="1"/>
        <v>223</v>
      </c>
      <c r="L35" s="7">
        <f t="shared" si="1"/>
        <v>5030</v>
      </c>
      <c r="M35" s="7">
        <f t="shared" si="1"/>
        <v>209</v>
      </c>
      <c r="N35" s="7">
        <f t="shared" si="1"/>
        <v>5454</v>
      </c>
      <c r="O35" s="7">
        <f t="shared" si="1"/>
        <v>224</v>
      </c>
      <c r="P35" s="7">
        <f t="shared" si="1"/>
        <v>5146</v>
      </c>
      <c r="Q35" s="7">
        <f t="shared" si="1"/>
        <v>222</v>
      </c>
      <c r="R35" s="7">
        <f t="shared" si="1"/>
        <v>5240</v>
      </c>
      <c r="S35" s="7">
        <f t="shared" si="1"/>
        <v>236</v>
      </c>
      <c r="T35" s="7">
        <f t="shared" si="1"/>
        <v>5554</v>
      </c>
      <c r="U35" s="7">
        <f t="shared" si="1"/>
        <v>209</v>
      </c>
      <c r="V35" s="7">
        <f t="shared" si="1"/>
        <v>5152</v>
      </c>
    </row>
    <row r="39" spans="1:24" x14ac:dyDescent="0.25">
      <c r="C39" s="42">
        <v>42339</v>
      </c>
      <c r="D39" s="42">
        <v>42370</v>
      </c>
      <c r="E39" s="42">
        <v>42401</v>
      </c>
      <c r="F39" s="42">
        <v>42430</v>
      </c>
      <c r="G39" s="42">
        <v>42461</v>
      </c>
      <c r="H39" s="42">
        <v>42491</v>
      </c>
      <c r="I39" s="42">
        <v>42522</v>
      </c>
      <c r="J39" s="42">
        <v>42552</v>
      </c>
      <c r="K39" s="42">
        <v>42583</v>
      </c>
      <c r="L39" s="42">
        <v>42614</v>
      </c>
    </row>
    <row r="40" spans="1:24" ht="60" x14ac:dyDescent="0.25">
      <c r="B40" s="9" t="s">
        <v>16</v>
      </c>
      <c r="C40">
        <f>C35</f>
        <v>213</v>
      </c>
      <c r="D40">
        <f>E35</f>
        <v>179</v>
      </c>
      <c r="E40">
        <f>G35</f>
        <v>191</v>
      </c>
      <c r="F40">
        <f>I35</f>
        <v>185</v>
      </c>
      <c r="G40">
        <f>K35</f>
        <v>223</v>
      </c>
      <c r="H40">
        <f>M35</f>
        <v>209</v>
      </c>
      <c r="I40">
        <f>O35</f>
        <v>224</v>
      </c>
      <c r="J40">
        <f>Q35</f>
        <v>222</v>
      </c>
      <c r="K40">
        <f>S35</f>
        <v>236</v>
      </c>
      <c r="L40">
        <f>U35</f>
        <v>209</v>
      </c>
    </row>
    <row r="41" spans="1:24" ht="60" x14ac:dyDescent="0.25">
      <c r="B41" s="9" t="s">
        <v>16</v>
      </c>
      <c r="C41">
        <f>D35</f>
        <v>5514</v>
      </c>
      <c r="D41">
        <f>F35</f>
        <v>4774</v>
      </c>
      <c r="E41">
        <f>H35</f>
        <v>4814</v>
      </c>
      <c r="F41">
        <f>J35</f>
        <v>4522</v>
      </c>
      <c r="G41">
        <f>L35</f>
        <v>5030</v>
      </c>
      <c r="H41">
        <f>N35</f>
        <v>5454</v>
      </c>
      <c r="I41">
        <f>P35</f>
        <v>5146</v>
      </c>
      <c r="J41">
        <f>R35</f>
        <v>5240</v>
      </c>
      <c r="K41">
        <f>T35</f>
        <v>5554</v>
      </c>
      <c r="L41">
        <f>V35</f>
        <v>5152</v>
      </c>
    </row>
  </sheetData>
  <mergeCells count="10">
    <mergeCell ref="O7:P7"/>
    <mergeCell ref="Q7:R7"/>
    <mergeCell ref="S7:T7"/>
    <mergeCell ref="U7:V7"/>
    <mergeCell ref="C7:D7"/>
    <mergeCell ref="E7:F7"/>
    <mergeCell ref="G7:H7"/>
    <mergeCell ref="I7:J7"/>
    <mergeCell ref="K7:L7"/>
    <mergeCell ref="M7:N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D16"/>
  <sheetViews>
    <sheetView workbookViewId="0">
      <selection activeCell="D21" sqref="D21"/>
    </sheetView>
  </sheetViews>
  <sheetFormatPr defaultRowHeight="15" x14ac:dyDescent="0.25"/>
  <sheetData>
    <row r="4" spans="2:4" x14ac:dyDescent="0.25">
      <c r="C4" s="45" t="s">
        <v>11</v>
      </c>
      <c r="D4" s="45" t="s">
        <v>30</v>
      </c>
    </row>
    <row r="5" spans="2:4" ht="15.75" x14ac:dyDescent="0.3">
      <c r="B5" s="43" t="s">
        <v>18</v>
      </c>
      <c r="C5" s="46">
        <v>1036</v>
      </c>
      <c r="D5" s="46">
        <v>25936</v>
      </c>
    </row>
    <row r="6" spans="2:4" ht="15.75" x14ac:dyDescent="0.3">
      <c r="B6" s="44" t="s">
        <v>19</v>
      </c>
      <c r="C6" s="46">
        <v>2699</v>
      </c>
      <c r="D6" s="46">
        <v>60650</v>
      </c>
    </row>
    <row r="7" spans="2:4" ht="15.75" x14ac:dyDescent="0.3">
      <c r="B7" s="44" t="s">
        <v>20</v>
      </c>
      <c r="C7" s="46">
        <v>6466</v>
      </c>
      <c r="D7" s="46">
        <v>159783</v>
      </c>
    </row>
    <row r="8" spans="2:4" ht="15.75" x14ac:dyDescent="0.3">
      <c r="B8" s="44" t="s">
        <v>21</v>
      </c>
      <c r="C8" s="46">
        <v>2239</v>
      </c>
      <c r="D8" s="46">
        <v>44652</v>
      </c>
    </row>
    <row r="9" spans="2:4" ht="15.75" x14ac:dyDescent="0.3">
      <c r="B9" s="44" t="s">
        <v>22</v>
      </c>
      <c r="C9" s="46">
        <v>1513</v>
      </c>
      <c r="D9" s="46">
        <v>44502</v>
      </c>
    </row>
    <row r="10" spans="2:4" ht="15.75" x14ac:dyDescent="0.3">
      <c r="B10" s="44" t="s">
        <v>23</v>
      </c>
      <c r="C10" s="46">
        <v>688</v>
      </c>
      <c r="D10" s="46">
        <v>8999</v>
      </c>
    </row>
    <row r="11" spans="2:4" ht="15.75" x14ac:dyDescent="0.3">
      <c r="B11" s="44" t="s">
        <v>24</v>
      </c>
      <c r="C11" s="46">
        <v>729</v>
      </c>
      <c r="D11" s="46">
        <v>10020</v>
      </c>
    </row>
    <row r="12" spans="2:4" ht="30" x14ac:dyDescent="0.3">
      <c r="B12" s="44" t="s">
        <v>25</v>
      </c>
      <c r="C12" s="46">
        <v>503</v>
      </c>
      <c r="D12" s="46">
        <v>4972</v>
      </c>
    </row>
    <row r="13" spans="2:4" ht="45" x14ac:dyDescent="0.3">
      <c r="B13" s="44" t="s">
        <v>26</v>
      </c>
      <c r="C13" s="46">
        <v>629</v>
      </c>
      <c r="D13" s="46">
        <v>7230</v>
      </c>
    </row>
    <row r="14" spans="2:4" ht="30" x14ac:dyDescent="0.3">
      <c r="B14" s="44" t="s">
        <v>27</v>
      </c>
      <c r="C14" s="46">
        <v>687</v>
      </c>
      <c r="D14" s="46">
        <v>7345</v>
      </c>
    </row>
    <row r="15" spans="2:4" ht="15.75" x14ac:dyDescent="0.3">
      <c r="B15" s="44" t="s">
        <v>28</v>
      </c>
      <c r="C15" s="46">
        <v>240</v>
      </c>
      <c r="D15" s="46">
        <v>4711</v>
      </c>
    </row>
    <row r="16" spans="2:4" ht="30" x14ac:dyDescent="0.3">
      <c r="B16" s="44" t="s">
        <v>29</v>
      </c>
      <c r="C16" s="46">
        <v>2091</v>
      </c>
      <c r="D16" s="46">
        <v>25600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R28"/>
  <sheetViews>
    <sheetView topLeftCell="B4" workbookViewId="0">
      <selection activeCell="O4" sqref="O4"/>
    </sheetView>
  </sheetViews>
  <sheetFormatPr defaultRowHeight="15" x14ac:dyDescent="0.25"/>
  <cols>
    <col min="1" max="1" width="23.140625" customWidth="1"/>
    <col min="3" max="6" width="14.7109375" customWidth="1"/>
    <col min="7" max="13" width="9.140625" style="50"/>
    <col min="14" max="14" width="12.42578125" style="50" customWidth="1"/>
    <col min="15" max="15" width="9.140625" style="50"/>
    <col min="16" max="16" width="11.42578125" style="50" customWidth="1"/>
    <col min="17" max="17" width="9.140625" style="50"/>
    <col min="18" max="18" width="12" style="50" customWidth="1"/>
  </cols>
  <sheetData>
    <row r="4" spans="1:18" ht="30" x14ac:dyDescent="0.25">
      <c r="C4" s="2"/>
      <c r="D4" s="2"/>
      <c r="E4" s="2"/>
      <c r="F4" s="2"/>
      <c r="G4" s="48" t="s">
        <v>18</v>
      </c>
      <c r="H4" s="48" t="s">
        <v>19</v>
      </c>
      <c r="I4" s="48" t="s">
        <v>20</v>
      </c>
      <c r="J4" s="48" t="s">
        <v>21</v>
      </c>
      <c r="K4" s="48" t="s">
        <v>22</v>
      </c>
      <c r="L4" s="48" t="s">
        <v>23</v>
      </c>
      <c r="M4" s="48" t="s">
        <v>24</v>
      </c>
      <c r="N4" s="49" t="s">
        <v>32</v>
      </c>
      <c r="O4" s="48" t="s">
        <v>31</v>
      </c>
      <c r="P4" s="48" t="s">
        <v>27</v>
      </c>
      <c r="Q4" s="48" t="s">
        <v>28</v>
      </c>
      <c r="R4" s="48" t="s">
        <v>29</v>
      </c>
    </row>
    <row r="5" spans="1:18" x14ac:dyDescent="0.25">
      <c r="A5" s="55" t="s">
        <v>44</v>
      </c>
      <c r="B5" s="54" t="s">
        <v>43</v>
      </c>
      <c r="C5" s="12">
        <v>11010347</v>
      </c>
      <c r="D5" s="12">
        <v>840</v>
      </c>
      <c r="E5" s="54" t="s">
        <v>43</v>
      </c>
      <c r="F5" s="12">
        <f>SUM(G5:R5)</f>
        <v>938</v>
      </c>
      <c r="G5" s="48">
        <v>11</v>
      </c>
      <c r="H5" s="48">
        <v>91</v>
      </c>
      <c r="I5" s="48">
        <v>61</v>
      </c>
      <c r="J5" s="48">
        <v>41</v>
      </c>
      <c r="K5" s="48">
        <v>5</v>
      </c>
      <c r="L5" s="48">
        <v>47</v>
      </c>
      <c r="M5" s="48">
        <v>65</v>
      </c>
      <c r="N5" s="48">
        <v>95</v>
      </c>
      <c r="O5" s="48">
        <v>88</v>
      </c>
      <c r="P5" s="48">
        <v>153</v>
      </c>
      <c r="Q5" s="48">
        <v>16</v>
      </c>
      <c r="R5" s="48">
        <v>265</v>
      </c>
    </row>
    <row r="6" spans="1:18" x14ac:dyDescent="0.25">
      <c r="A6" s="55" t="s">
        <v>44</v>
      </c>
      <c r="B6" s="54" t="s">
        <v>41</v>
      </c>
      <c r="C6" s="12">
        <v>11010349</v>
      </c>
      <c r="D6" s="12">
        <v>840</v>
      </c>
      <c r="E6" s="54" t="s">
        <v>41</v>
      </c>
      <c r="F6" s="12">
        <f t="shared" ref="F6:F27" si="0">SUM(G6:R6)</f>
        <v>3687</v>
      </c>
      <c r="G6" s="48">
        <v>75</v>
      </c>
      <c r="H6" s="48">
        <v>442</v>
      </c>
      <c r="I6" s="48">
        <v>482</v>
      </c>
      <c r="J6" s="48">
        <v>358</v>
      </c>
      <c r="K6" s="48">
        <v>25</v>
      </c>
      <c r="L6" s="48">
        <v>295</v>
      </c>
      <c r="M6" s="48">
        <v>216</v>
      </c>
      <c r="N6" s="48">
        <v>313</v>
      </c>
      <c r="O6" s="48">
        <v>294</v>
      </c>
      <c r="P6" s="48">
        <v>372</v>
      </c>
      <c r="Q6" s="48">
        <v>104</v>
      </c>
      <c r="R6" s="48">
        <v>711</v>
      </c>
    </row>
    <row r="7" spans="1:18" x14ac:dyDescent="0.25">
      <c r="A7" s="55" t="s">
        <v>44</v>
      </c>
      <c r="B7" s="54" t="s">
        <v>40</v>
      </c>
      <c r="C7" s="12">
        <v>11010350</v>
      </c>
      <c r="D7" s="12">
        <v>840</v>
      </c>
      <c r="E7" s="54" t="s">
        <v>40</v>
      </c>
      <c r="F7" s="12">
        <f t="shared" si="0"/>
        <v>367</v>
      </c>
      <c r="G7" s="48">
        <v>0</v>
      </c>
      <c r="H7" s="48">
        <v>20</v>
      </c>
      <c r="I7" s="48">
        <v>3</v>
      </c>
      <c r="J7" s="48">
        <v>27</v>
      </c>
      <c r="K7" s="48">
        <v>0</v>
      </c>
      <c r="L7" s="48">
        <v>74</v>
      </c>
      <c r="M7" s="48">
        <v>15</v>
      </c>
      <c r="N7" s="48">
        <v>51</v>
      </c>
      <c r="O7" s="48">
        <v>33</v>
      </c>
      <c r="P7" s="48">
        <v>80</v>
      </c>
      <c r="Q7" s="48">
        <v>10</v>
      </c>
      <c r="R7" s="48">
        <v>54</v>
      </c>
    </row>
    <row r="8" spans="1:18" x14ac:dyDescent="0.25">
      <c r="A8" s="55" t="s">
        <v>44</v>
      </c>
      <c r="B8" s="54" t="s">
        <v>39</v>
      </c>
      <c r="C8" s="12">
        <v>11010351</v>
      </c>
      <c r="D8" s="12">
        <v>840</v>
      </c>
      <c r="E8" s="54" t="s">
        <v>39</v>
      </c>
      <c r="F8" s="12">
        <f t="shared" si="0"/>
        <v>117</v>
      </c>
      <c r="G8" s="48">
        <v>0</v>
      </c>
      <c r="H8" s="48">
        <v>1</v>
      </c>
      <c r="I8" s="48">
        <v>0</v>
      </c>
      <c r="J8" s="48">
        <v>0</v>
      </c>
      <c r="K8" s="48">
        <v>0</v>
      </c>
      <c r="L8" s="48">
        <v>29</v>
      </c>
      <c r="M8" s="48">
        <v>0</v>
      </c>
      <c r="N8" s="48">
        <v>14</v>
      </c>
      <c r="O8" s="48">
        <v>14</v>
      </c>
      <c r="P8" s="48">
        <v>34</v>
      </c>
      <c r="Q8" s="48">
        <v>3</v>
      </c>
      <c r="R8" s="48">
        <v>22</v>
      </c>
    </row>
    <row r="9" spans="1:18" x14ac:dyDescent="0.25">
      <c r="A9" s="55" t="s">
        <v>44</v>
      </c>
      <c r="B9" s="54" t="s">
        <v>38</v>
      </c>
      <c r="C9" s="12">
        <v>11010352</v>
      </c>
      <c r="D9" s="12">
        <v>840</v>
      </c>
      <c r="E9" s="54" t="s">
        <v>38</v>
      </c>
      <c r="F9" s="12">
        <f t="shared" si="0"/>
        <v>0</v>
      </c>
      <c r="G9" s="48">
        <v>0</v>
      </c>
      <c r="H9" s="48">
        <v>0</v>
      </c>
      <c r="I9" s="48">
        <v>0</v>
      </c>
      <c r="J9" s="48">
        <v>0</v>
      </c>
      <c r="K9" s="48">
        <v>0</v>
      </c>
      <c r="L9" s="48">
        <v>0</v>
      </c>
      <c r="M9" s="48">
        <v>0</v>
      </c>
      <c r="N9" s="48">
        <v>0</v>
      </c>
      <c r="O9" s="48">
        <v>0</v>
      </c>
      <c r="P9" s="48">
        <v>0</v>
      </c>
      <c r="Q9" s="48">
        <v>0</v>
      </c>
      <c r="R9" s="48">
        <v>0</v>
      </c>
    </row>
    <row r="10" spans="1:18" x14ac:dyDescent="0.25">
      <c r="A10" s="55" t="s">
        <v>44</v>
      </c>
      <c r="B10" s="54" t="s">
        <v>37</v>
      </c>
      <c r="C10" s="12">
        <v>11010353</v>
      </c>
      <c r="D10" s="12">
        <v>840</v>
      </c>
      <c r="E10" s="54" t="s">
        <v>37</v>
      </c>
      <c r="F10" s="12">
        <f t="shared" si="0"/>
        <v>141</v>
      </c>
      <c r="G10" s="48">
        <v>1</v>
      </c>
      <c r="H10" s="48">
        <v>1</v>
      </c>
      <c r="I10" s="48">
        <v>3</v>
      </c>
      <c r="J10" s="48">
        <v>4</v>
      </c>
      <c r="K10" s="48">
        <v>0</v>
      </c>
      <c r="L10" s="48">
        <v>4</v>
      </c>
      <c r="M10" s="48">
        <v>0</v>
      </c>
      <c r="N10" s="48">
        <v>7</v>
      </c>
      <c r="O10" s="48">
        <v>52</v>
      </c>
      <c r="P10" s="48">
        <v>13</v>
      </c>
      <c r="Q10" s="48">
        <v>0</v>
      </c>
      <c r="R10" s="48">
        <v>56</v>
      </c>
    </row>
    <row r="11" spans="1:18" x14ac:dyDescent="0.25">
      <c r="A11" s="55" t="s">
        <v>44</v>
      </c>
      <c r="B11" s="54" t="s">
        <v>36</v>
      </c>
      <c r="C11" s="12">
        <v>11010354</v>
      </c>
      <c r="D11" s="12">
        <v>840</v>
      </c>
      <c r="E11" s="54" t="s">
        <v>36</v>
      </c>
      <c r="F11" s="12">
        <f t="shared" si="0"/>
        <v>439</v>
      </c>
      <c r="G11" s="48">
        <v>7</v>
      </c>
      <c r="H11" s="48">
        <v>37</v>
      </c>
      <c r="I11" s="48">
        <v>37</v>
      </c>
      <c r="J11" s="48">
        <v>36</v>
      </c>
      <c r="K11" s="48">
        <v>3</v>
      </c>
      <c r="L11" s="48">
        <v>46</v>
      </c>
      <c r="M11" s="48">
        <v>7</v>
      </c>
      <c r="N11" s="48">
        <v>22</v>
      </c>
      <c r="O11" s="48">
        <v>108</v>
      </c>
      <c r="P11" s="48">
        <v>35</v>
      </c>
      <c r="Q11" s="48">
        <v>13</v>
      </c>
      <c r="R11" s="48">
        <v>88</v>
      </c>
    </row>
    <row r="12" spans="1:18" x14ac:dyDescent="0.25">
      <c r="A12" s="55" t="s">
        <v>44</v>
      </c>
      <c r="B12" s="54" t="s">
        <v>35</v>
      </c>
      <c r="C12" s="12">
        <v>11010355</v>
      </c>
      <c r="D12" s="12">
        <v>840</v>
      </c>
      <c r="E12" s="54" t="s">
        <v>35</v>
      </c>
      <c r="F12" s="12">
        <f t="shared" si="0"/>
        <v>1</v>
      </c>
      <c r="G12" s="48">
        <v>0</v>
      </c>
      <c r="H12" s="48">
        <v>0</v>
      </c>
      <c r="I12" s="48">
        <v>0</v>
      </c>
      <c r="J12" s="48">
        <v>0</v>
      </c>
      <c r="K12" s="48">
        <v>0</v>
      </c>
      <c r="L12" s="48">
        <v>0</v>
      </c>
      <c r="M12" s="48">
        <v>0</v>
      </c>
      <c r="N12" s="48">
        <v>0</v>
      </c>
      <c r="O12" s="48">
        <v>1</v>
      </c>
      <c r="P12" s="48">
        <v>0</v>
      </c>
      <c r="Q12" s="48">
        <v>0</v>
      </c>
      <c r="R12" s="48">
        <v>0</v>
      </c>
    </row>
    <row r="13" spans="1:18" x14ac:dyDescent="0.25">
      <c r="A13" s="55" t="s">
        <v>44</v>
      </c>
      <c r="B13" s="54" t="s">
        <v>34</v>
      </c>
      <c r="C13" s="12">
        <v>11010356</v>
      </c>
      <c r="D13" s="12">
        <v>840</v>
      </c>
      <c r="E13" s="54" t="s">
        <v>34</v>
      </c>
      <c r="F13" s="12">
        <f t="shared" si="0"/>
        <v>41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  <c r="L13" s="48">
        <v>0</v>
      </c>
      <c r="M13" s="48">
        <v>0</v>
      </c>
      <c r="N13" s="48">
        <v>1</v>
      </c>
      <c r="O13" s="48">
        <v>39</v>
      </c>
      <c r="P13" s="48">
        <v>0</v>
      </c>
      <c r="Q13" s="48">
        <v>0</v>
      </c>
      <c r="R13" s="48">
        <v>1</v>
      </c>
    </row>
    <row r="14" spans="1:18" x14ac:dyDescent="0.25">
      <c r="A14" s="55"/>
      <c r="B14" s="54"/>
      <c r="C14" s="12"/>
      <c r="D14" s="12"/>
      <c r="E14" s="54"/>
      <c r="F14" s="12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</row>
    <row r="15" spans="1:18" x14ac:dyDescent="0.25">
      <c r="A15" s="56" t="s">
        <v>45</v>
      </c>
      <c r="B15" s="54" t="s">
        <v>42</v>
      </c>
      <c r="C15" s="12">
        <v>11010357</v>
      </c>
      <c r="D15" s="12">
        <v>450</v>
      </c>
      <c r="E15" s="54" t="s">
        <v>42</v>
      </c>
      <c r="F15" s="12">
        <f t="shared" si="0"/>
        <v>1143</v>
      </c>
      <c r="G15" s="48">
        <v>87</v>
      </c>
      <c r="H15" s="48">
        <v>287</v>
      </c>
      <c r="I15" s="48">
        <v>266</v>
      </c>
      <c r="J15" s="48">
        <v>117</v>
      </c>
      <c r="K15" s="48">
        <v>187</v>
      </c>
      <c r="L15" s="48">
        <v>11</v>
      </c>
      <c r="M15" s="48">
        <v>25</v>
      </c>
      <c r="N15" s="48">
        <v>0</v>
      </c>
      <c r="O15" s="48">
        <v>0</v>
      </c>
      <c r="P15" s="48">
        <v>0</v>
      </c>
      <c r="Q15" s="48">
        <v>9</v>
      </c>
      <c r="R15" s="48">
        <v>154</v>
      </c>
    </row>
    <row r="16" spans="1:18" x14ac:dyDescent="0.25">
      <c r="A16" s="56" t="s">
        <v>45</v>
      </c>
      <c r="B16" s="54" t="s">
        <v>41</v>
      </c>
      <c r="C16" s="12">
        <v>11010359</v>
      </c>
      <c r="D16" s="12">
        <v>450</v>
      </c>
      <c r="E16" s="54" t="s">
        <v>41</v>
      </c>
      <c r="F16" s="12">
        <f t="shared" si="0"/>
        <v>8462</v>
      </c>
      <c r="G16" s="48">
        <v>653</v>
      </c>
      <c r="H16" s="48">
        <v>1630</v>
      </c>
      <c r="I16" s="48">
        <v>2314</v>
      </c>
      <c r="J16" s="48">
        <v>1473</v>
      </c>
      <c r="K16" s="48">
        <v>1153</v>
      </c>
      <c r="L16" s="48">
        <v>140</v>
      </c>
      <c r="M16" s="48">
        <v>367</v>
      </c>
      <c r="N16" s="48">
        <v>0</v>
      </c>
      <c r="O16" s="48">
        <v>0</v>
      </c>
      <c r="P16" s="48">
        <v>0</v>
      </c>
      <c r="Q16" s="48">
        <v>77</v>
      </c>
      <c r="R16" s="48">
        <v>655</v>
      </c>
    </row>
    <row r="17" spans="1:18" x14ac:dyDescent="0.25">
      <c r="A17" s="56" t="s">
        <v>45</v>
      </c>
      <c r="B17" s="54" t="s">
        <v>40</v>
      </c>
      <c r="C17" s="12">
        <v>11010360</v>
      </c>
      <c r="D17" s="12">
        <v>450</v>
      </c>
      <c r="E17" s="54" t="s">
        <v>40</v>
      </c>
      <c r="F17" s="12">
        <f t="shared" si="0"/>
        <v>202</v>
      </c>
      <c r="G17" s="48">
        <v>10</v>
      </c>
      <c r="H17" s="48">
        <v>35</v>
      </c>
      <c r="I17" s="48">
        <v>5</v>
      </c>
      <c r="J17" s="48">
        <v>60</v>
      </c>
      <c r="K17" s="48">
        <v>10</v>
      </c>
      <c r="L17" s="48">
        <v>30</v>
      </c>
      <c r="M17" s="48">
        <v>22</v>
      </c>
      <c r="N17" s="48">
        <v>0</v>
      </c>
      <c r="O17" s="48">
        <v>0</v>
      </c>
      <c r="P17" s="48">
        <v>0</v>
      </c>
      <c r="Q17" s="48">
        <v>4</v>
      </c>
      <c r="R17" s="48">
        <v>26</v>
      </c>
    </row>
    <row r="18" spans="1:18" x14ac:dyDescent="0.25">
      <c r="A18" s="56" t="s">
        <v>45</v>
      </c>
      <c r="B18" s="54" t="s">
        <v>39</v>
      </c>
      <c r="C18" s="12">
        <v>11010361</v>
      </c>
      <c r="D18" s="12">
        <v>450</v>
      </c>
      <c r="E18" s="54" t="s">
        <v>39</v>
      </c>
      <c r="F18" s="12">
        <f t="shared" si="0"/>
        <v>6</v>
      </c>
      <c r="G18" s="48">
        <v>0</v>
      </c>
      <c r="H18" s="48">
        <v>0</v>
      </c>
      <c r="I18" s="48">
        <v>0</v>
      </c>
      <c r="J18" s="48">
        <v>0</v>
      </c>
      <c r="K18" s="48">
        <v>0</v>
      </c>
      <c r="L18" s="48">
        <v>3</v>
      </c>
      <c r="M18" s="48">
        <v>0</v>
      </c>
      <c r="N18" s="48">
        <v>0</v>
      </c>
      <c r="O18" s="48">
        <v>0</v>
      </c>
      <c r="P18" s="48">
        <v>0</v>
      </c>
      <c r="Q18" s="48">
        <v>0</v>
      </c>
      <c r="R18" s="48">
        <v>3</v>
      </c>
    </row>
    <row r="19" spans="1:18" x14ac:dyDescent="0.25">
      <c r="A19" s="56" t="s">
        <v>45</v>
      </c>
      <c r="B19" s="54" t="s">
        <v>38</v>
      </c>
      <c r="C19" s="12">
        <v>11010362</v>
      </c>
      <c r="D19" s="12">
        <v>450</v>
      </c>
      <c r="E19" s="54" t="s">
        <v>38</v>
      </c>
      <c r="F19" s="12">
        <f t="shared" si="0"/>
        <v>0</v>
      </c>
      <c r="G19" s="48">
        <v>0</v>
      </c>
      <c r="H19" s="48">
        <v>0</v>
      </c>
      <c r="I19" s="48">
        <v>0</v>
      </c>
      <c r="J19" s="48">
        <v>0</v>
      </c>
      <c r="K19" s="48">
        <v>0</v>
      </c>
      <c r="L19" s="48">
        <v>0</v>
      </c>
      <c r="M19" s="48">
        <v>0</v>
      </c>
      <c r="N19" s="48">
        <v>0</v>
      </c>
      <c r="O19" s="48">
        <v>0</v>
      </c>
      <c r="P19" s="48">
        <v>0</v>
      </c>
      <c r="Q19" s="48">
        <v>0</v>
      </c>
      <c r="R19" s="48">
        <v>0</v>
      </c>
    </row>
    <row r="20" spans="1:18" x14ac:dyDescent="0.25">
      <c r="A20" s="56" t="s">
        <v>45</v>
      </c>
      <c r="B20" s="54" t="s">
        <v>37</v>
      </c>
      <c r="C20" s="12">
        <v>11010363</v>
      </c>
      <c r="D20" s="12">
        <v>450</v>
      </c>
      <c r="E20" s="54" t="s">
        <v>37</v>
      </c>
      <c r="F20" s="12">
        <f t="shared" si="0"/>
        <v>24</v>
      </c>
      <c r="G20" s="48">
        <v>2</v>
      </c>
      <c r="H20" s="48">
        <v>0</v>
      </c>
      <c r="I20" s="48">
        <v>6</v>
      </c>
      <c r="J20" s="48">
        <v>8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48">
        <v>0</v>
      </c>
      <c r="Q20" s="48">
        <v>0</v>
      </c>
      <c r="R20" s="48">
        <v>8</v>
      </c>
    </row>
    <row r="21" spans="1:18" x14ac:dyDescent="0.25">
      <c r="A21" s="56" t="s">
        <v>45</v>
      </c>
      <c r="B21" s="54" t="s">
        <v>36</v>
      </c>
      <c r="C21" s="12">
        <v>11010364</v>
      </c>
      <c r="D21" s="12">
        <v>450</v>
      </c>
      <c r="E21" s="54" t="s">
        <v>36</v>
      </c>
      <c r="F21" s="12">
        <f t="shared" si="0"/>
        <v>880</v>
      </c>
      <c r="G21" s="48">
        <v>190</v>
      </c>
      <c r="H21" s="48">
        <v>155</v>
      </c>
      <c r="I21" s="48">
        <v>219</v>
      </c>
      <c r="J21" s="48">
        <v>115</v>
      </c>
      <c r="K21" s="48">
        <v>130</v>
      </c>
      <c r="L21" s="48">
        <v>7</v>
      </c>
      <c r="M21" s="48">
        <v>12</v>
      </c>
      <c r="N21" s="48">
        <v>0</v>
      </c>
      <c r="O21" s="48">
        <v>0</v>
      </c>
      <c r="P21" s="48">
        <v>0</v>
      </c>
      <c r="Q21" s="48">
        <v>4</v>
      </c>
      <c r="R21" s="48">
        <v>48</v>
      </c>
    </row>
    <row r="22" spans="1:18" x14ac:dyDescent="0.25">
      <c r="A22" s="56" t="s">
        <v>45</v>
      </c>
      <c r="B22" s="54" t="s">
        <v>35</v>
      </c>
      <c r="C22" s="12">
        <v>11010365</v>
      </c>
      <c r="D22" s="12">
        <v>450</v>
      </c>
      <c r="E22" s="54" t="s">
        <v>35</v>
      </c>
      <c r="F22" s="12">
        <f t="shared" si="0"/>
        <v>0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  <c r="N22" s="48">
        <v>0</v>
      </c>
      <c r="O22" s="48">
        <v>0</v>
      </c>
      <c r="P22" s="48">
        <v>0</v>
      </c>
      <c r="Q22" s="48">
        <v>0</v>
      </c>
      <c r="R22" s="48">
        <v>0</v>
      </c>
    </row>
    <row r="23" spans="1:18" x14ac:dyDescent="0.25">
      <c r="A23" s="56" t="s">
        <v>45</v>
      </c>
      <c r="B23" s="54" t="s">
        <v>34</v>
      </c>
      <c r="C23" s="12">
        <v>11010366</v>
      </c>
      <c r="D23" s="12">
        <v>450</v>
      </c>
      <c r="E23" s="54" t="s">
        <v>34</v>
      </c>
      <c r="F23" s="12">
        <f t="shared" si="0"/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48">
        <v>0</v>
      </c>
      <c r="Q23" s="48">
        <v>0</v>
      </c>
      <c r="R23" s="48">
        <v>0</v>
      </c>
    </row>
    <row r="24" spans="1:18" x14ac:dyDescent="0.25">
      <c r="A24" s="56"/>
      <c r="B24" s="54"/>
      <c r="C24" s="12"/>
      <c r="D24" s="12"/>
      <c r="E24" s="54"/>
      <c r="F24" s="12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</row>
    <row r="25" spans="1:18" x14ac:dyDescent="0.25">
      <c r="A25" s="57">
        <v>191</v>
      </c>
      <c r="B25" s="53" t="s">
        <v>33</v>
      </c>
      <c r="C25" s="47">
        <v>16010382</v>
      </c>
      <c r="D25" s="47">
        <v>650</v>
      </c>
      <c r="E25" s="53" t="s">
        <v>33</v>
      </c>
      <c r="F25" s="12">
        <f t="shared" si="0"/>
        <v>1006</v>
      </c>
      <c r="G25" s="48">
        <v>0</v>
      </c>
      <c r="H25" s="48">
        <v>0</v>
      </c>
      <c r="I25" s="48">
        <v>1006</v>
      </c>
      <c r="J25" s="48">
        <v>0</v>
      </c>
      <c r="K25" s="48">
        <v>0</v>
      </c>
      <c r="L25" s="48">
        <v>0</v>
      </c>
      <c r="M25" s="48">
        <v>0</v>
      </c>
      <c r="N25" s="48">
        <v>0</v>
      </c>
      <c r="O25" s="48">
        <v>0</v>
      </c>
      <c r="P25" s="48">
        <v>0</v>
      </c>
      <c r="Q25" s="48">
        <v>0</v>
      </c>
      <c r="R25" s="48">
        <v>0</v>
      </c>
    </row>
    <row r="26" spans="1:18" x14ac:dyDescent="0.25">
      <c r="A26" s="57">
        <v>191</v>
      </c>
      <c r="B26" s="53" t="s">
        <v>33</v>
      </c>
      <c r="C26" s="47">
        <v>16010383</v>
      </c>
      <c r="D26" s="47">
        <v>650</v>
      </c>
      <c r="E26" s="53" t="s">
        <v>33</v>
      </c>
      <c r="F26" s="12">
        <f t="shared" si="0"/>
        <v>1109</v>
      </c>
      <c r="G26" s="48">
        <v>0</v>
      </c>
      <c r="H26" s="48">
        <v>0</v>
      </c>
      <c r="I26" s="48">
        <v>1109</v>
      </c>
      <c r="J26" s="48">
        <v>0</v>
      </c>
      <c r="K26" s="48">
        <v>0</v>
      </c>
      <c r="L26" s="48">
        <v>0</v>
      </c>
      <c r="M26" s="48">
        <v>0</v>
      </c>
      <c r="N26" s="48">
        <v>0</v>
      </c>
      <c r="O26" s="48">
        <v>0</v>
      </c>
      <c r="P26" s="48">
        <v>0</v>
      </c>
      <c r="Q26" s="48">
        <v>0</v>
      </c>
      <c r="R26" s="48">
        <v>0</v>
      </c>
    </row>
    <row r="27" spans="1:18" x14ac:dyDescent="0.25">
      <c r="A27" s="57">
        <v>191</v>
      </c>
      <c r="B27" s="53" t="s">
        <v>46</v>
      </c>
      <c r="C27" s="35">
        <v>11010382</v>
      </c>
      <c r="D27" s="47">
        <v>650</v>
      </c>
      <c r="E27" s="53" t="s">
        <v>46</v>
      </c>
      <c r="F27" s="12">
        <f t="shared" si="0"/>
        <v>955</v>
      </c>
      <c r="G27" s="48"/>
      <c r="H27" s="48" t="s">
        <v>13</v>
      </c>
      <c r="I27" s="48">
        <v>955</v>
      </c>
      <c r="J27" s="48"/>
      <c r="K27" s="48"/>
      <c r="L27" s="48"/>
      <c r="M27" s="48"/>
      <c r="N27" s="48"/>
      <c r="O27" s="48"/>
      <c r="P27" s="48"/>
      <c r="Q27" s="48"/>
      <c r="R27" s="48"/>
    </row>
    <row r="28" spans="1:18" x14ac:dyDescent="0.25">
      <c r="F28" s="58">
        <f>F25+F26+F27</f>
        <v>3070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G21"/>
  <sheetViews>
    <sheetView workbookViewId="0">
      <selection activeCell="C22" sqref="C22"/>
    </sheetView>
  </sheetViews>
  <sheetFormatPr defaultRowHeight="15" x14ac:dyDescent="0.25"/>
  <cols>
    <col min="3" max="3" width="42.28515625" customWidth="1"/>
  </cols>
  <sheetData>
    <row r="4" spans="3:7" x14ac:dyDescent="0.25">
      <c r="E4" t="s">
        <v>47</v>
      </c>
      <c r="F4" t="s">
        <v>48</v>
      </c>
      <c r="G4">
        <v>191</v>
      </c>
    </row>
    <row r="5" spans="3:7" ht="25.5" x14ac:dyDescent="0.25">
      <c r="C5" s="80" t="s">
        <v>55</v>
      </c>
      <c r="D5" s="54" t="s">
        <v>43</v>
      </c>
      <c r="E5" s="12">
        <v>938</v>
      </c>
      <c r="F5" s="12">
        <v>1143</v>
      </c>
      <c r="G5" s="12">
        <v>0</v>
      </c>
    </row>
    <row r="6" spans="3:7" x14ac:dyDescent="0.25">
      <c r="C6" s="80" t="s">
        <v>56</v>
      </c>
      <c r="D6" s="54" t="s">
        <v>41</v>
      </c>
      <c r="E6" s="12">
        <v>3687</v>
      </c>
      <c r="F6" s="12">
        <v>8462</v>
      </c>
      <c r="G6" s="12">
        <v>0</v>
      </c>
    </row>
    <row r="7" spans="3:7" x14ac:dyDescent="0.25">
      <c r="C7" s="80" t="s">
        <v>57</v>
      </c>
      <c r="D7" s="54" t="s">
        <v>40</v>
      </c>
      <c r="E7" s="12">
        <v>367</v>
      </c>
      <c r="F7" s="12">
        <v>202</v>
      </c>
      <c r="G7" s="12">
        <v>0</v>
      </c>
    </row>
    <row r="8" spans="3:7" ht="25.5" x14ac:dyDescent="0.25">
      <c r="C8" s="80" t="s">
        <v>58</v>
      </c>
      <c r="D8" s="54" t="s">
        <v>39</v>
      </c>
      <c r="E8" s="12">
        <v>117</v>
      </c>
      <c r="F8" s="12">
        <v>6</v>
      </c>
      <c r="G8" s="12">
        <v>0</v>
      </c>
    </row>
    <row r="9" spans="3:7" ht="25.5" x14ac:dyDescent="0.25">
      <c r="C9" s="80" t="s">
        <v>59</v>
      </c>
      <c r="D9" s="54" t="s">
        <v>38</v>
      </c>
      <c r="E9" s="12">
        <v>0</v>
      </c>
      <c r="F9" s="12">
        <v>0</v>
      </c>
      <c r="G9" s="12">
        <v>0</v>
      </c>
    </row>
    <row r="10" spans="3:7" ht="25.5" x14ac:dyDescent="0.25">
      <c r="C10" s="80" t="s">
        <v>60</v>
      </c>
      <c r="D10" s="54" t="s">
        <v>37</v>
      </c>
      <c r="E10" s="12">
        <v>141</v>
      </c>
      <c r="F10" s="12">
        <v>24</v>
      </c>
      <c r="G10" s="12">
        <v>0</v>
      </c>
    </row>
    <row r="11" spans="3:7" x14ac:dyDescent="0.25">
      <c r="C11" s="80" t="s">
        <v>61</v>
      </c>
      <c r="D11" s="54" t="s">
        <v>36</v>
      </c>
      <c r="E11" s="12">
        <v>439</v>
      </c>
      <c r="F11" s="12">
        <v>880</v>
      </c>
      <c r="G11" s="12">
        <v>0</v>
      </c>
    </row>
    <row r="12" spans="3:7" x14ac:dyDescent="0.25">
      <c r="C12" s="80" t="s">
        <v>62</v>
      </c>
      <c r="D12" s="54" t="s">
        <v>35</v>
      </c>
      <c r="E12" s="12">
        <v>1</v>
      </c>
      <c r="F12" s="12">
        <v>0</v>
      </c>
      <c r="G12" s="12">
        <v>0</v>
      </c>
    </row>
    <row r="13" spans="3:7" ht="25.5" x14ac:dyDescent="0.25">
      <c r="C13" s="80" t="s">
        <v>63</v>
      </c>
      <c r="D13" s="54" t="s">
        <v>34</v>
      </c>
      <c r="E13" s="12">
        <v>41</v>
      </c>
      <c r="F13" s="12">
        <v>0</v>
      </c>
      <c r="G13" s="12">
        <v>3070</v>
      </c>
    </row>
    <row r="21" spans="5:5" x14ac:dyDescent="0.25">
      <c r="E21" s="79"/>
    </row>
  </sheetData>
  <pageMargins left="0.7" right="0.7" top="0.75" bottom="0.75" header="0.3" footer="0.3"/>
  <pageSetup paperSize="9" orientation="portrait" horizontalDpi="4294967294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P46"/>
  <sheetViews>
    <sheetView topLeftCell="B1" workbookViewId="0">
      <selection activeCell="E35" sqref="E35:E46"/>
    </sheetView>
  </sheetViews>
  <sheetFormatPr defaultRowHeight="15" x14ac:dyDescent="0.25"/>
  <cols>
    <col min="1" max="1" width="23.140625" customWidth="1"/>
    <col min="3" max="3" width="16.140625" customWidth="1"/>
    <col min="4" max="4" width="14.7109375" hidden="1" customWidth="1"/>
    <col min="5" max="11" width="9.140625" style="50"/>
    <col min="12" max="12" width="12.42578125" style="50" customWidth="1"/>
    <col min="13" max="13" width="9.140625" style="50"/>
    <col min="14" max="14" width="11.42578125" style="50" customWidth="1"/>
    <col min="15" max="15" width="9.140625" style="50"/>
    <col min="16" max="16" width="12" style="50" customWidth="1"/>
  </cols>
  <sheetData>
    <row r="4" spans="1:16" ht="30" x14ac:dyDescent="0.25">
      <c r="C4" s="2"/>
      <c r="D4" s="2"/>
      <c r="E4" s="48" t="s">
        <v>18</v>
      </c>
      <c r="F4" s="48" t="s">
        <v>19</v>
      </c>
      <c r="G4" s="48" t="s">
        <v>20</v>
      </c>
      <c r="H4" s="48" t="s">
        <v>21</v>
      </c>
      <c r="I4" s="48" t="s">
        <v>22</v>
      </c>
      <c r="J4" s="48" t="s">
        <v>23</v>
      </c>
      <c r="K4" s="48" t="s">
        <v>24</v>
      </c>
      <c r="L4" s="49" t="s">
        <v>32</v>
      </c>
      <c r="M4" s="48" t="s">
        <v>31</v>
      </c>
      <c r="N4" s="48" t="s">
        <v>27</v>
      </c>
      <c r="O4" s="48" t="s">
        <v>28</v>
      </c>
      <c r="P4" s="48" t="s">
        <v>29</v>
      </c>
    </row>
    <row r="5" spans="1:16" hidden="1" x14ac:dyDescent="0.25">
      <c r="A5" s="55" t="s">
        <v>44</v>
      </c>
      <c r="B5" s="54" t="s">
        <v>43</v>
      </c>
      <c r="C5" s="12">
        <v>11010347</v>
      </c>
      <c r="D5" s="12">
        <v>840</v>
      </c>
      <c r="E5" s="48">
        <v>11</v>
      </c>
      <c r="F5" s="48">
        <v>91</v>
      </c>
      <c r="G5" s="48">
        <v>61</v>
      </c>
      <c r="H5" s="48">
        <v>41</v>
      </c>
      <c r="I5" s="48">
        <v>5</v>
      </c>
      <c r="J5" s="48">
        <v>47</v>
      </c>
      <c r="K5" s="48">
        <v>65</v>
      </c>
      <c r="L5" s="48">
        <v>95</v>
      </c>
      <c r="M5" s="48">
        <v>88</v>
      </c>
      <c r="N5" s="48">
        <v>153</v>
      </c>
      <c r="O5" s="48">
        <v>16</v>
      </c>
      <c r="P5" s="48">
        <v>265</v>
      </c>
    </row>
    <row r="6" spans="1:16" hidden="1" x14ac:dyDescent="0.25">
      <c r="A6" s="55" t="s">
        <v>44</v>
      </c>
      <c r="B6" s="54" t="s">
        <v>41</v>
      </c>
      <c r="C6" s="12">
        <v>11010349</v>
      </c>
      <c r="D6" s="12">
        <v>840</v>
      </c>
      <c r="E6" s="48">
        <v>75</v>
      </c>
      <c r="F6" s="48">
        <v>442</v>
      </c>
      <c r="G6" s="48">
        <v>482</v>
      </c>
      <c r="H6" s="48">
        <v>358</v>
      </c>
      <c r="I6" s="48">
        <v>25</v>
      </c>
      <c r="J6" s="48">
        <v>295</v>
      </c>
      <c r="K6" s="48">
        <v>216</v>
      </c>
      <c r="L6" s="48">
        <v>313</v>
      </c>
      <c r="M6" s="48">
        <v>294</v>
      </c>
      <c r="N6" s="48">
        <v>372</v>
      </c>
      <c r="O6" s="48">
        <v>104</v>
      </c>
      <c r="P6" s="48">
        <v>711</v>
      </c>
    </row>
    <row r="7" spans="1:16" hidden="1" x14ac:dyDescent="0.25">
      <c r="A7" s="55" t="s">
        <v>44</v>
      </c>
      <c r="B7" s="54" t="s">
        <v>40</v>
      </c>
      <c r="C7" s="12">
        <v>11010350</v>
      </c>
      <c r="D7" s="12">
        <v>840</v>
      </c>
      <c r="E7" s="48">
        <v>0</v>
      </c>
      <c r="F7" s="48">
        <v>20</v>
      </c>
      <c r="G7" s="48">
        <v>3</v>
      </c>
      <c r="H7" s="48">
        <v>27</v>
      </c>
      <c r="I7" s="48">
        <v>0</v>
      </c>
      <c r="J7" s="48">
        <v>74</v>
      </c>
      <c r="K7" s="48">
        <v>15</v>
      </c>
      <c r="L7" s="48">
        <v>51</v>
      </c>
      <c r="M7" s="48">
        <v>33</v>
      </c>
      <c r="N7" s="48">
        <v>80</v>
      </c>
      <c r="O7" s="48">
        <v>10</v>
      </c>
      <c r="P7" s="48">
        <v>54</v>
      </c>
    </row>
    <row r="8" spans="1:16" hidden="1" x14ac:dyDescent="0.25">
      <c r="A8" s="55" t="s">
        <v>44</v>
      </c>
      <c r="B8" s="54" t="s">
        <v>39</v>
      </c>
      <c r="C8" s="12">
        <v>11010351</v>
      </c>
      <c r="D8" s="12">
        <v>840</v>
      </c>
      <c r="E8" s="48">
        <v>0</v>
      </c>
      <c r="F8" s="48">
        <v>1</v>
      </c>
      <c r="G8" s="48">
        <v>0</v>
      </c>
      <c r="H8" s="48">
        <v>0</v>
      </c>
      <c r="I8" s="48">
        <v>0</v>
      </c>
      <c r="J8" s="48">
        <v>29</v>
      </c>
      <c r="K8" s="48">
        <v>0</v>
      </c>
      <c r="L8" s="48">
        <v>14</v>
      </c>
      <c r="M8" s="48">
        <v>14</v>
      </c>
      <c r="N8" s="48">
        <v>34</v>
      </c>
      <c r="O8" s="48">
        <v>3</v>
      </c>
      <c r="P8" s="48">
        <v>22</v>
      </c>
    </row>
    <row r="9" spans="1:16" hidden="1" x14ac:dyDescent="0.25">
      <c r="A9" s="55" t="s">
        <v>44</v>
      </c>
      <c r="B9" s="54" t="s">
        <v>38</v>
      </c>
      <c r="C9" s="12">
        <v>11010352</v>
      </c>
      <c r="D9" s="12">
        <v>840</v>
      </c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48">
        <v>0</v>
      </c>
      <c r="K9" s="48">
        <v>0</v>
      </c>
      <c r="L9" s="48">
        <v>0</v>
      </c>
      <c r="M9" s="48">
        <v>0</v>
      </c>
      <c r="N9" s="48">
        <v>0</v>
      </c>
      <c r="O9" s="48">
        <v>0</v>
      </c>
      <c r="P9" s="48">
        <v>0</v>
      </c>
    </row>
    <row r="10" spans="1:16" hidden="1" x14ac:dyDescent="0.25">
      <c r="A10" s="55" t="s">
        <v>44</v>
      </c>
      <c r="B10" s="54" t="s">
        <v>37</v>
      </c>
      <c r="C10" s="12">
        <v>11010353</v>
      </c>
      <c r="D10" s="12">
        <v>840</v>
      </c>
      <c r="E10" s="48">
        <v>1</v>
      </c>
      <c r="F10" s="48">
        <v>1</v>
      </c>
      <c r="G10" s="48">
        <v>3</v>
      </c>
      <c r="H10" s="48">
        <v>4</v>
      </c>
      <c r="I10" s="48">
        <v>0</v>
      </c>
      <c r="J10" s="48">
        <v>4</v>
      </c>
      <c r="K10" s="48">
        <v>0</v>
      </c>
      <c r="L10" s="48">
        <v>7</v>
      </c>
      <c r="M10" s="48">
        <v>52</v>
      </c>
      <c r="N10" s="48">
        <v>13</v>
      </c>
      <c r="O10" s="48">
        <v>0</v>
      </c>
      <c r="P10" s="48">
        <v>56</v>
      </c>
    </row>
    <row r="11" spans="1:16" hidden="1" x14ac:dyDescent="0.25">
      <c r="A11" s="55" t="s">
        <v>44</v>
      </c>
      <c r="B11" s="54" t="s">
        <v>36</v>
      </c>
      <c r="C11" s="12">
        <v>11010354</v>
      </c>
      <c r="D11" s="12">
        <v>840</v>
      </c>
      <c r="E11" s="48">
        <v>7</v>
      </c>
      <c r="F11" s="48">
        <v>37</v>
      </c>
      <c r="G11" s="48">
        <v>37</v>
      </c>
      <c r="H11" s="48">
        <v>36</v>
      </c>
      <c r="I11" s="48">
        <v>3</v>
      </c>
      <c r="J11" s="48">
        <v>46</v>
      </c>
      <c r="K11" s="48">
        <v>7</v>
      </c>
      <c r="L11" s="48">
        <v>22</v>
      </c>
      <c r="M11" s="48">
        <v>108</v>
      </c>
      <c r="N11" s="48">
        <v>35</v>
      </c>
      <c r="O11" s="48">
        <v>13</v>
      </c>
      <c r="P11" s="48">
        <v>88</v>
      </c>
    </row>
    <row r="12" spans="1:16" hidden="1" x14ac:dyDescent="0.25">
      <c r="A12" s="55" t="s">
        <v>44</v>
      </c>
      <c r="B12" s="54" t="s">
        <v>35</v>
      </c>
      <c r="C12" s="12">
        <v>11010355</v>
      </c>
      <c r="D12" s="12">
        <v>840</v>
      </c>
      <c r="E12" s="48">
        <v>0</v>
      </c>
      <c r="F12" s="48">
        <v>0</v>
      </c>
      <c r="G12" s="48">
        <v>0</v>
      </c>
      <c r="H12" s="48">
        <v>0</v>
      </c>
      <c r="I12" s="48">
        <v>0</v>
      </c>
      <c r="J12" s="48">
        <v>0</v>
      </c>
      <c r="K12" s="48">
        <v>0</v>
      </c>
      <c r="L12" s="48">
        <v>0</v>
      </c>
      <c r="M12" s="48">
        <v>1</v>
      </c>
      <c r="N12" s="48">
        <v>0</v>
      </c>
      <c r="O12" s="48">
        <v>0</v>
      </c>
      <c r="P12" s="48">
        <v>0</v>
      </c>
    </row>
    <row r="13" spans="1:16" hidden="1" x14ac:dyDescent="0.25">
      <c r="A13" s="55" t="s">
        <v>44</v>
      </c>
      <c r="B13" s="54" t="s">
        <v>34</v>
      </c>
      <c r="C13" s="12">
        <v>11010356</v>
      </c>
      <c r="D13" s="12">
        <v>840</v>
      </c>
      <c r="E13" s="48">
        <v>0</v>
      </c>
      <c r="F13" s="48">
        <v>0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  <c r="L13" s="48">
        <v>1</v>
      </c>
      <c r="M13" s="48">
        <v>39</v>
      </c>
      <c r="N13" s="48">
        <v>0</v>
      </c>
      <c r="O13" s="48">
        <v>0</v>
      </c>
      <c r="P13" s="48">
        <v>1</v>
      </c>
    </row>
    <row r="14" spans="1:16" x14ac:dyDescent="0.25">
      <c r="A14" s="55"/>
      <c r="B14" s="54"/>
      <c r="C14" s="12" t="s">
        <v>47</v>
      </c>
      <c r="D14" s="12">
        <v>840</v>
      </c>
      <c r="E14" s="48">
        <f>SUM(E5:E13)</f>
        <v>94</v>
      </c>
      <c r="F14" s="48">
        <f t="shared" ref="F14:P14" si="0">SUM(F5:F13)</f>
        <v>592</v>
      </c>
      <c r="G14" s="48">
        <f t="shared" si="0"/>
        <v>586</v>
      </c>
      <c r="H14" s="48">
        <f t="shared" si="0"/>
        <v>466</v>
      </c>
      <c r="I14" s="48">
        <f t="shared" si="0"/>
        <v>33</v>
      </c>
      <c r="J14" s="48">
        <f t="shared" si="0"/>
        <v>495</v>
      </c>
      <c r="K14" s="48">
        <f t="shared" si="0"/>
        <v>303</v>
      </c>
      <c r="L14" s="48">
        <f t="shared" si="0"/>
        <v>503</v>
      </c>
      <c r="M14" s="48">
        <f t="shared" si="0"/>
        <v>629</v>
      </c>
      <c r="N14" s="48">
        <f t="shared" si="0"/>
        <v>687</v>
      </c>
      <c r="O14" s="48">
        <f t="shared" si="0"/>
        <v>146</v>
      </c>
      <c r="P14" s="48">
        <f t="shared" si="0"/>
        <v>1197</v>
      </c>
    </row>
    <row r="15" spans="1:16" hidden="1" x14ac:dyDescent="0.25">
      <c r="A15" s="56" t="s">
        <v>45</v>
      </c>
      <c r="B15" s="54" t="s">
        <v>42</v>
      </c>
      <c r="C15" s="12">
        <v>11010357</v>
      </c>
      <c r="D15" s="12">
        <v>450</v>
      </c>
      <c r="E15" s="48">
        <v>87</v>
      </c>
      <c r="F15" s="48">
        <v>287</v>
      </c>
      <c r="G15" s="48">
        <v>266</v>
      </c>
      <c r="H15" s="48">
        <v>117</v>
      </c>
      <c r="I15" s="48">
        <v>187</v>
      </c>
      <c r="J15" s="48">
        <v>11</v>
      </c>
      <c r="K15" s="48">
        <v>25</v>
      </c>
      <c r="L15" s="48">
        <v>0</v>
      </c>
      <c r="M15" s="48">
        <v>0</v>
      </c>
      <c r="N15" s="48">
        <v>0</v>
      </c>
      <c r="O15" s="48">
        <v>9</v>
      </c>
      <c r="P15" s="48">
        <v>154</v>
      </c>
    </row>
    <row r="16" spans="1:16" hidden="1" x14ac:dyDescent="0.25">
      <c r="A16" s="56" t="s">
        <v>45</v>
      </c>
      <c r="B16" s="54" t="s">
        <v>41</v>
      </c>
      <c r="C16" s="12">
        <v>11010359</v>
      </c>
      <c r="D16" s="12">
        <v>450</v>
      </c>
      <c r="E16" s="48">
        <v>653</v>
      </c>
      <c r="F16" s="48">
        <v>1630</v>
      </c>
      <c r="G16" s="48">
        <v>2314</v>
      </c>
      <c r="H16" s="48">
        <v>1473</v>
      </c>
      <c r="I16" s="48">
        <v>1153</v>
      </c>
      <c r="J16" s="48">
        <v>140</v>
      </c>
      <c r="K16" s="48">
        <v>367</v>
      </c>
      <c r="L16" s="48">
        <v>0</v>
      </c>
      <c r="M16" s="48">
        <v>0</v>
      </c>
      <c r="N16" s="48">
        <v>0</v>
      </c>
      <c r="O16" s="48">
        <v>77</v>
      </c>
      <c r="P16" s="48">
        <v>655</v>
      </c>
    </row>
    <row r="17" spans="1:16" hidden="1" x14ac:dyDescent="0.25">
      <c r="A17" s="56" t="s">
        <v>45</v>
      </c>
      <c r="B17" s="54" t="s">
        <v>40</v>
      </c>
      <c r="C17" s="12">
        <v>11010360</v>
      </c>
      <c r="D17" s="12">
        <v>450</v>
      </c>
      <c r="E17" s="48">
        <v>10</v>
      </c>
      <c r="F17" s="48">
        <v>35</v>
      </c>
      <c r="G17" s="48">
        <v>5</v>
      </c>
      <c r="H17" s="48">
        <v>60</v>
      </c>
      <c r="I17" s="48">
        <v>10</v>
      </c>
      <c r="J17" s="48">
        <v>30</v>
      </c>
      <c r="K17" s="48">
        <v>22</v>
      </c>
      <c r="L17" s="48">
        <v>0</v>
      </c>
      <c r="M17" s="48">
        <v>0</v>
      </c>
      <c r="N17" s="48">
        <v>0</v>
      </c>
      <c r="O17" s="48">
        <v>4</v>
      </c>
      <c r="P17" s="48">
        <v>26</v>
      </c>
    </row>
    <row r="18" spans="1:16" hidden="1" x14ac:dyDescent="0.25">
      <c r="A18" s="56" t="s">
        <v>45</v>
      </c>
      <c r="B18" s="54" t="s">
        <v>39</v>
      </c>
      <c r="C18" s="12">
        <v>11010361</v>
      </c>
      <c r="D18" s="12">
        <v>450</v>
      </c>
      <c r="E18" s="48">
        <v>0</v>
      </c>
      <c r="F18" s="48">
        <v>0</v>
      </c>
      <c r="G18" s="48">
        <v>0</v>
      </c>
      <c r="H18" s="48">
        <v>0</v>
      </c>
      <c r="I18" s="48">
        <v>0</v>
      </c>
      <c r="J18" s="48">
        <v>3</v>
      </c>
      <c r="K18" s="48">
        <v>0</v>
      </c>
      <c r="L18" s="48">
        <v>0</v>
      </c>
      <c r="M18" s="48">
        <v>0</v>
      </c>
      <c r="N18" s="48">
        <v>0</v>
      </c>
      <c r="O18" s="48">
        <v>0</v>
      </c>
      <c r="P18" s="48">
        <v>3</v>
      </c>
    </row>
    <row r="19" spans="1:16" hidden="1" x14ac:dyDescent="0.25">
      <c r="A19" s="56" t="s">
        <v>45</v>
      </c>
      <c r="B19" s="54" t="s">
        <v>38</v>
      </c>
      <c r="C19" s="12">
        <v>11010362</v>
      </c>
      <c r="D19" s="12">
        <v>450</v>
      </c>
      <c r="E19" s="48">
        <v>0</v>
      </c>
      <c r="F19" s="48">
        <v>0</v>
      </c>
      <c r="G19" s="48">
        <v>0</v>
      </c>
      <c r="H19" s="48">
        <v>0</v>
      </c>
      <c r="I19" s="48">
        <v>0</v>
      </c>
      <c r="J19" s="48">
        <v>0</v>
      </c>
      <c r="K19" s="48">
        <v>0</v>
      </c>
      <c r="L19" s="48">
        <v>0</v>
      </c>
      <c r="M19" s="48">
        <v>0</v>
      </c>
      <c r="N19" s="48">
        <v>0</v>
      </c>
      <c r="O19" s="48">
        <v>0</v>
      </c>
      <c r="P19" s="48">
        <v>0</v>
      </c>
    </row>
    <row r="20" spans="1:16" hidden="1" x14ac:dyDescent="0.25">
      <c r="A20" s="56" t="s">
        <v>45</v>
      </c>
      <c r="B20" s="54" t="s">
        <v>37</v>
      </c>
      <c r="C20" s="12">
        <v>11010363</v>
      </c>
      <c r="D20" s="12">
        <v>450</v>
      </c>
      <c r="E20" s="48">
        <v>2</v>
      </c>
      <c r="F20" s="48">
        <v>0</v>
      </c>
      <c r="G20" s="48">
        <v>6</v>
      </c>
      <c r="H20" s="48">
        <v>8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48">
        <v>8</v>
      </c>
    </row>
    <row r="21" spans="1:16" hidden="1" x14ac:dyDescent="0.25">
      <c r="A21" s="56" t="s">
        <v>45</v>
      </c>
      <c r="B21" s="54" t="s">
        <v>36</v>
      </c>
      <c r="C21" s="12">
        <v>11010364</v>
      </c>
      <c r="D21" s="12">
        <v>450</v>
      </c>
      <c r="E21" s="48">
        <v>190</v>
      </c>
      <c r="F21" s="48">
        <v>155</v>
      </c>
      <c r="G21" s="48">
        <v>219</v>
      </c>
      <c r="H21" s="48">
        <v>115</v>
      </c>
      <c r="I21" s="48">
        <v>130</v>
      </c>
      <c r="J21" s="48">
        <v>7</v>
      </c>
      <c r="K21" s="48">
        <v>12</v>
      </c>
      <c r="L21" s="48">
        <v>0</v>
      </c>
      <c r="M21" s="48">
        <v>0</v>
      </c>
      <c r="N21" s="48">
        <v>0</v>
      </c>
      <c r="O21" s="48">
        <v>4</v>
      </c>
      <c r="P21" s="48">
        <v>48</v>
      </c>
    </row>
    <row r="22" spans="1:16" hidden="1" x14ac:dyDescent="0.25">
      <c r="A22" s="56" t="s">
        <v>45</v>
      </c>
      <c r="B22" s="54" t="s">
        <v>35</v>
      </c>
      <c r="C22" s="12">
        <v>11010365</v>
      </c>
      <c r="D22" s="12">
        <v>450</v>
      </c>
      <c r="E22" s="48">
        <v>0</v>
      </c>
      <c r="F22" s="48">
        <v>0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  <c r="N22" s="48">
        <v>0</v>
      </c>
      <c r="O22" s="48">
        <v>0</v>
      </c>
      <c r="P22" s="48">
        <v>0</v>
      </c>
    </row>
    <row r="23" spans="1:16" hidden="1" x14ac:dyDescent="0.25">
      <c r="A23" s="56" t="s">
        <v>45</v>
      </c>
      <c r="B23" s="54" t="s">
        <v>34</v>
      </c>
      <c r="C23" s="12">
        <v>11010366</v>
      </c>
      <c r="D23" s="12">
        <v>450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48">
        <v>0</v>
      </c>
    </row>
    <row r="24" spans="1:16" x14ac:dyDescent="0.25">
      <c r="A24" s="56"/>
      <c r="B24" s="54"/>
      <c r="C24" s="12" t="s">
        <v>48</v>
      </c>
      <c r="D24" s="12">
        <v>450</v>
      </c>
      <c r="E24" s="48">
        <f>SUM(E15:E23)</f>
        <v>942</v>
      </c>
      <c r="F24" s="48">
        <f t="shared" ref="F24:P24" si="1">SUM(F15:F23)</f>
        <v>2107</v>
      </c>
      <c r="G24" s="48">
        <f t="shared" si="1"/>
        <v>2810</v>
      </c>
      <c r="H24" s="48">
        <f t="shared" si="1"/>
        <v>1773</v>
      </c>
      <c r="I24" s="48">
        <f t="shared" si="1"/>
        <v>1480</v>
      </c>
      <c r="J24" s="48">
        <f t="shared" si="1"/>
        <v>191</v>
      </c>
      <c r="K24" s="48">
        <f t="shared" si="1"/>
        <v>426</v>
      </c>
      <c r="L24" s="48">
        <f t="shared" si="1"/>
        <v>0</v>
      </c>
      <c r="M24" s="48">
        <f t="shared" si="1"/>
        <v>0</v>
      </c>
      <c r="N24" s="48">
        <f t="shared" si="1"/>
        <v>0</v>
      </c>
      <c r="O24" s="48">
        <f t="shared" si="1"/>
        <v>94</v>
      </c>
      <c r="P24" s="48">
        <f t="shared" si="1"/>
        <v>894</v>
      </c>
    </row>
    <row r="25" spans="1:16" hidden="1" x14ac:dyDescent="0.25">
      <c r="A25" s="57">
        <v>191</v>
      </c>
      <c r="B25" s="53" t="s">
        <v>33</v>
      </c>
      <c r="C25" s="12">
        <v>16010382</v>
      </c>
      <c r="D25" s="47">
        <v>650</v>
      </c>
      <c r="E25" s="48">
        <v>0</v>
      </c>
      <c r="F25" s="48">
        <v>0</v>
      </c>
      <c r="G25" s="48">
        <v>1006</v>
      </c>
      <c r="H25" s="48">
        <v>0</v>
      </c>
      <c r="I25" s="48">
        <v>0</v>
      </c>
      <c r="J25" s="48">
        <v>0</v>
      </c>
      <c r="K25" s="48">
        <v>0</v>
      </c>
      <c r="L25" s="48">
        <v>0</v>
      </c>
      <c r="M25" s="48">
        <v>0</v>
      </c>
      <c r="N25" s="48">
        <v>0</v>
      </c>
      <c r="O25" s="48">
        <v>0</v>
      </c>
      <c r="P25" s="48">
        <v>0</v>
      </c>
    </row>
    <row r="26" spans="1:16" hidden="1" x14ac:dyDescent="0.25">
      <c r="A26" s="57">
        <v>191</v>
      </c>
      <c r="B26" s="53" t="s">
        <v>33</v>
      </c>
      <c r="C26" s="12">
        <v>16010383</v>
      </c>
      <c r="D26" s="47">
        <v>650</v>
      </c>
      <c r="E26" s="48">
        <v>0</v>
      </c>
      <c r="F26" s="48">
        <v>0</v>
      </c>
      <c r="G26" s="48">
        <v>1109</v>
      </c>
      <c r="H26" s="48">
        <v>0</v>
      </c>
      <c r="I26" s="48">
        <v>0</v>
      </c>
      <c r="J26" s="48">
        <v>0</v>
      </c>
      <c r="K26" s="48">
        <v>0</v>
      </c>
      <c r="L26" s="48">
        <v>0</v>
      </c>
      <c r="M26" s="48">
        <v>0</v>
      </c>
      <c r="N26" s="48">
        <v>0</v>
      </c>
      <c r="O26" s="48">
        <v>0</v>
      </c>
      <c r="P26" s="48">
        <v>0</v>
      </c>
    </row>
    <row r="27" spans="1:16" hidden="1" x14ac:dyDescent="0.25">
      <c r="A27" s="57">
        <v>191</v>
      </c>
      <c r="B27" s="53" t="s">
        <v>46</v>
      </c>
      <c r="C27" s="12">
        <v>11010382</v>
      </c>
      <c r="D27" s="47">
        <v>650</v>
      </c>
      <c r="E27" s="48">
        <v>0</v>
      </c>
      <c r="F27" s="48">
        <v>0</v>
      </c>
      <c r="G27" s="48">
        <v>955</v>
      </c>
      <c r="H27" s="48">
        <v>0</v>
      </c>
      <c r="I27" s="48">
        <v>0</v>
      </c>
      <c r="J27" s="48">
        <v>0</v>
      </c>
      <c r="K27" s="48">
        <v>0</v>
      </c>
      <c r="L27" s="48">
        <v>0</v>
      </c>
      <c r="M27" s="48">
        <v>0</v>
      </c>
      <c r="N27" s="48">
        <v>0</v>
      </c>
      <c r="O27" s="48">
        <v>0</v>
      </c>
      <c r="P27" s="48">
        <v>0</v>
      </c>
    </row>
    <row r="28" spans="1:16" x14ac:dyDescent="0.25">
      <c r="A28" s="2"/>
      <c r="B28" s="2"/>
      <c r="C28" s="12">
        <v>191</v>
      </c>
      <c r="D28" s="12">
        <v>650</v>
      </c>
      <c r="E28" s="48">
        <f>SUM(E25:E27)</f>
        <v>0</v>
      </c>
      <c r="F28" s="48">
        <f t="shared" ref="F28:P28" si="2">SUM(F25:F27)</f>
        <v>0</v>
      </c>
      <c r="G28" s="48">
        <f t="shared" si="2"/>
        <v>3070</v>
      </c>
      <c r="H28" s="48">
        <f t="shared" si="2"/>
        <v>0</v>
      </c>
      <c r="I28" s="48">
        <f t="shared" si="2"/>
        <v>0</v>
      </c>
      <c r="J28" s="48">
        <f t="shared" si="2"/>
        <v>0</v>
      </c>
      <c r="K28" s="48">
        <f t="shared" si="2"/>
        <v>0</v>
      </c>
      <c r="L28" s="48">
        <f t="shared" si="2"/>
        <v>0</v>
      </c>
      <c r="M28" s="48">
        <f t="shared" si="2"/>
        <v>0</v>
      </c>
      <c r="N28" s="48">
        <f t="shared" si="2"/>
        <v>0</v>
      </c>
      <c r="O28" s="48">
        <f t="shared" si="2"/>
        <v>0</v>
      </c>
      <c r="P28" s="48">
        <f t="shared" si="2"/>
        <v>0</v>
      </c>
    </row>
    <row r="34" spans="3:7" x14ac:dyDescent="0.25">
      <c r="E34" s="50" t="str">
        <f>C14</f>
        <v>მწვავე</v>
      </c>
      <c r="F34" s="50" t="str">
        <f>C24</f>
        <v>გრძელვადიანი</v>
      </c>
      <c r="G34" s="50">
        <f>C28</f>
        <v>191</v>
      </c>
    </row>
    <row r="35" spans="3:7" x14ac:dyDescent="0.25">
      <c r="C35" t="str">
        <f>E4</f>
        <v>სურამი</v>
      </c>
      <c r="E35" s="50">
        <f>E14</f>
        <v>94</v>
      </c>
      <c r="F35" s="50">
        <f>E24</f>
        <v>942</v>
      </c>
      <c r="G35" s="50">
        <v>0</v>
      </c>
    </row>
    <row r="36" spans="3:7" x14ac:dyDescent="0.25">
      <c r="C36" t="str">
        <f>F4</f>
        <v>გლდანი</v>
      </c>
      <c r="E36" s="50">
        <f>F14</f>
        <v>592</v>
      </c>
      <c r="F36" s="50">
        <f>F24</f>
        <v>2107</v>
      </c>
      <c r="G36" s="50">
        <v>0</v>
      </c>
    </row>
    <row r="37" spans="3:7" x14ac:dyDescent="0.25">
      <c r="C37" t="str">
        <f>G4</f>
        <v>ქუტირი</v>
      </c>
      <c r="E37" s="50">
        <f>G14</f>
        <v>586</v>
      </c>
      <c r="F37" s="50">
        <f>G24</f>
        <v>2810</v>
      </c>
      <c r="G37" s="50">
        <v>3070</v>
      </c>
    </row>
    <row r="38" spans="3:7" x14ac:dyDescent="0.25">
      <c r="C38" t="str">
        <f>H4</f>
        <v>ბათუმი</v>
      </c>
      <c r="E38" s="50">
        <f>H14</f>
        <v>466</v>
      </c>
      <c r="F38" s="50">
        <f>H24</f>
        <v>1773</v>
      </c>
      <c r="G38" s="50">
        <v>0</v>
      </c>
    </row>
    <row r="39" spans="3:7" x14ac:dyDescent="0.25">
      <c r="C39" t="str">
        <f>I4</f>
        <v>ბედიანი</v>
      </c>
      <c r="E39" s="50">
        <f>I14</f>
        <v>33</v>
      </c>
      <c r="F39" s="50">
        <f>I24</f>
        <v>1480</v>
      </c>
      <c r="G39" s="50">
        <v>0</v>
      </c>
    </row>
    <row r="40" spans="3:7" x14ac:dyDescent="0.25">
      <c r="C40" t="str">
        <f>J4</f>
        <v>რუსთავი</v>
      </c>
      <c r="E40" s="50">
        <f>J14</f>
        <v>495</v>
      </c>
      <c r="F40" s="50">
        <f>J24</f>
        <v>191</v>
      </c>
      <c r="G40" s="50">
        <v>0</v>
      </c>
    </row>
    <row r="41" spans="3:7" x14ac:dyDescent="0.25">
      <c r="C41" t="str">
        <f>K4</f>
        <v>ქუთაისი</v>
      </c>
      <c r="E41" s="50">
        <f>K14</f>
        <v>303</v>
      </c>
      <c r="F41" s="50">
        <f>K24</f>
        <v>426</v>
      </c>
      <c r="G41" s="50">
        <v>0</v>
      </c>
    </row>
    <row r="42" spans="3:7" x14ac:dyDescent="0.25">
      <c r="C42" t="str">
        <f>L4</f>
        <v>უნიმედკახეთი</v>
      </c>
      <c r="E42" s="50">
        <f>L14</f>
        <v>503</v>
      </c>
      <c r="F42" s="50">
        <f>L24</f>
        <v>0</v>
      </c>
      <c r="G42" s="50">
        <v>0</v>
      </c>
    </row>
    <row r="43" spans="3:7" x14ac:dyDescent="0.25">
      <c r="C43" t="str">
        <f>M4</f>
        <v>N5</v>
      </c>
      <c r="E43" s="50">
        <f>M14</f>
        <v>629</v>
      </c>
      <c r="F43" s="50">
        <f>M24</f>
        <v>0</v>
      </c>
      <c r="G43" s="50">
        <v>0</v>
      </c>
    </row>
    <row r="44" spans="3:7" x14ac:dyDescent="0.25">
      <c r="C44" t="str">
        <f>N4</f>
        <v>ღუდუშაური</v>
      </c>
      <c r="E44" s="50">
        <f>N14</f>
        <v>687</v>
      </c>
      <c r="F44" s="50">
        <f>N24</f>
        <v>0</v>
      </c>
      <c r="G44" s="50">
        <v>0</v>
      </c>
    </row>
    <row r="45" spans="3:7" x14ac:dyDescent="0.25">
      <c r="C45" t="str">
        <f>O4</f>
        <v>სენაკი</v>
      </c>
      <c r="E45" s="50">
        <f>O14</f>
        <v>146</v>
      </c>
      <c r="F45" s="50">
        <f>O24</f>
        <v>94</v>
      </c>
      <c r="G45" s="50">
        <v>0</v>
      </c>
    </row>
    <row r="46" spans="3:7" x14ac:dyDescent="0.25">
      <c r="C46" t="str">
        <f>P4</f>
        <v>ქავთარაძე</v>
      </c>
      <c r="E46" s="50">
        <f>P14</f>
        <v>1197</v>
      </c>
      <c r="F46" s="50">
        <f>P24</f>
        <v>894</v>
      </c>
      <c r="G46" s="50">
        <v>0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G18"/>
  <sheetViews>
    <sheetView workbookViewId="0">
      <selection activeCell="D11" sqref="D11"/>
    </sheetView>
  </sheetViews>
  <sheetFormatPr defaultRowHeight="15" x14ac:dyDescent="0.25"/>
  <cols>
    <col min="2" max="2" width="18.7109375" customWidth="1"/>
    <col min="3" max="4" width="13" customWidth="1"/>
    <col min="5" max="7" width="9.140625" style="65"/>
  </cols>
  <sheetData>
    <row r="5" spans="2:7" x14ac:dyDescent="0.25">
      <c r="C5" s="81" t="s">
        <v>49</v>
      </c>
      <c r="D5" s="81"/>
    </row>
    <row r="6" spans="2:7" x14ac:dyDescent="0.25">
      <c r="C6" s="59">
        <v>2015</v>
      </c>
      <c r="D6" s="59" t="s">
        <v>51</v>
      </c>
      <c r="E6"/>
      <c r="F6"/>
      <c r="G6"/>
    </row>
    <row r="7" spans="2:7" x14ac:dyDescent="0.25">
      <c r="B7" s="2" t="s">
        <v>18</v>
      </c>
      <c r="C7" s="51">
        <v>91</v>
      </c>
      <c r="D7" s="51">
        <v>94</v>
      </c>
      <c r="E7"/>
      <c r="F7"/>
      <c r="G7"/>
    </row>
    <row r="8" spans="2:7" x14ac:dyDescent="0.25">
      <c r="B8" s="2" t="s">
        <v>19</v>
      </c>
      <c r="C8" s="62">
        <v>558</v>
      </c>
      <c r="D8" s="62">
        <v>592</v>
      </c>
      <c r="E8"/>
      <c r="F8"/>
      <c r="G8"/>
    </row>
    <row r="9" spans="2:7" x14ac:dyDescent="0.25">
      <c r="B9" s="2" t="s">
        <v>20</v>
      </c>
      <c r="C9" s="51">
        <v>633</v>
      </c>
      <c r="D9" s="51">
        <v>586</v>
      </c>
      <c r="E9"/>
      <c r="F9"/>
      <c r="G9"/>
    </row>
    <row r="10" spans="2:7" x14ac:dyDescent="0.25">
      <c r="B10" s="2" t="s">
        <v>21</v>
      </c>
      <c r="C10" s="51">
        <v>487</v>
      </c>
      <c r="D10" s="51">
        <v>466</v>
      </c>
      <c r="E10"/>
      <c r="F10"/>
      <c r="G10"/>
    </row>
    <row r="11" spans="2:7" x14ac:dyDescent="0.25">
      <c r="B11" s="2" t="s">
        <v>22</v>
      </c>
      <c r="C11" s="51">
        <v>44</v>
      </c>
      <c r="D11" s="51">
        <v>33</v>
      </c>
      <c r="E11"/>
      <c r="F11"/>
      <c r="G11"/>
    </row>
    <row r="12" spans="2:7" x14ac:dyDescent="0.25">
      <c r="B12" s="2" t="s">
        <v>23</v>
      </c>
      <c r="C12" s="51">
        <v>476</v>
      </c>
      <c r="D12" s="51">
        <v>495</v>
      </c>
      <c r="E12"/>
      <c r="F12"/>
      <c r="G12"/>
    </row>
    <row r="13" spans="2:7" x14ac:dyDescent="0.25">
      <c r="B13" s="2" t="s">
        <v>24</v>
      </c>
      <c r="C13" s="51">
        <v>216</v>
      </c>
      <c r="D13" s="51">
        <v>303</v>
      </c>
      <c r="E13"/>
      <c r="F13"/>
      <c r="G13"/>
    </row>
    <row r="14" spans="2:7" x14ac:dyDescent="0.25">
      <c r="B14" s="59" t="s">
        <v>32</v>
      </c>
      <c r="C14" s="51">
        <v>606</v>
      </c>
      <c r="D14" s="51">
        <v>503</v>
      </c>
      <c r="E14"/>
      <c r="F14"/>
      <c r="G14"/>
    </row>
    <row r="15" spans="2:7" x14ac:dyDescent="0.25">
      <c r="B15" s="2" t="s">
        <v>31</v>
      </c>
      <c r="C15" s="51">
        <v>721</v>
      </c>
      <c r="D15" s="51">
        <v>629</v>
      </c>
      <c r="E15"/>
      <c r="F15"/>
      <c r="G15"/>
    </row>
    <row r="16" spans="2:7" x14ac:dyDescent="0.25">
      <c r="B16" s="59" t="s">
        <v>27</v>
      </c>
      <c r="C16" s="51">
        <v>792</v>
      </c>
      <c r="D16" s="51">
        <v>687</v>
      </c>
      <c r="E16"/>
      <c r="F16"/>
      <c r="G16"/>
    </row>
    <row r="17" spans="2:7" x14ac:dyDescent="0.25">
      <c r="B17" s="2" t="s">
        <v>28</v>
      </c>
      <c r="C17" s="51">
        <v>189</v>
      </c>
      <c r="D17" s="51">
        <v>146</v>
      </c>
      <c r="E17"/>
      <c r="F17"/>
      <c r="G17"/>
    </row>
    <row r="18" spans="2:7" x14ac:dyDescent="0.25">
      <c r="B18" s="59" t="s">
        <v>29</v>
      </c>
      <c r="C18" s="51">
        <v>1261</v>
      </c>
      <c r="D18" s="51">
        <v>1197</v>
      </c>
      <c r="E18"/>
      <c r="F18"/>
      <c r="G18"/>
    </row>
  </sheetData>
  <mergeCells count="1">
    <mergeCell ref="C5:D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F18"/>
  <sheetViews>
    <sheetView workbookViewId="0">
      <selection activeCell="K25" sqref="K25"/>
    </sheetView>
  </sheetViews>
  <sheetFormatPr defaultRowHeight="15" x14ac:dyDescent="0.25"/>
  <cols>
    <col min="2" max="2" width="18.7109375" customWidth="1"/>
    <col min="3" max="4" width="13" customWidth="1"/>
    <col min="5" max="6" width="9.140625" style="65"/>
  </cols>
  <sheetData>
    <row r="5" spans="2:6" x14ac:dyDescent="0.25">
      <c r="C5" s="81" t="s">
        <v>52</v>
      </c>
      <c r="D5" s="81"/>
    </row>
    <row r="6" spans="2:6" x14ac:dyDescent="0.25">
      <c r="C6" s="66">
        <v>2015</v>
      </c>
      <c r="D6" s="66" t="s">
        <v>51</v>
      </c>
      <c r="E6"/>
      <c r="F6"/>
    </row>
    <row r="7" spans="2:6" x14ac:dyDescent="0.25">
      <c r="B7" s="2" t="s">
        <v>18</v>
      </c>
      <c r="C7" s="51">
        <v>1251</v>
      </c>
      <c r="D7" s="51">
        <v>942</v>
      </c>
      <c r="E7"/>
      <c r="F7"/>
    </row>
    <row r="8" spans="2:6" x14ac:dyDescent="0.25">
      <c r="B8" s="2" t="s">
        <v>19</v>
      </c>
      <c r="C8" s="51">
        <v>2517</v>
      </c>
      <c r="D8" s="62">
        <v>2107</v>
      </c>
      <c r="E8"/>
      <c r="F8"/>
    </row>
    <row r="9" spans="2:6" x14ac:dyDescent="0.25">
      <c r="B9" s="2" t="s">
        <v>20</v>
      </c>
      <c r="C9" s="51">
        <v>3171</v>
      </c>
      <c r="D9" s="51">
        <v>2810</v>
      </c>
      <c r="E9"/>
      <c r="F9"/>
    </row>
    <row r="10" spans="2:6" x14ac:dyDescent="0.25">
      <c r="B10" s="2" t="s">
        <v>21</v>
      </c>
      <c r="C10" s="51">
        <v>2074</v>
      </c>
      <c r="D10" s="51">
        <v>1773</v>
      </c>
      <c r="E10"/>
      <c r="F10"/>
    </row>
    <row r="11" spans="2:6" x14ac:dyDescent="0.25">
      <c r="B11" s="2" t="s">
        <v>22</v>
      </c>
      <c r="C11" s="51">
        <v>1714</v>
      </c>
      <c r="D11" s="51">
        <v>1480</v>
      </c>
      <c r="E11"/>
      <c r="F11"/>
    </row>
    <row r="12" spans="2:6" x14ac:dyDescent="0.25">
      <c r="B12" s="2" t="s">
        <v>23</v>
      </c>
      <c r="C12" s="51">
        <v>250</v>
      </c>
      <c r="D12" s="51">
        <v>191</v>
      </c>
      <c r="E12"/>
      <c r="F12"/>
    </row>
    <row r="13" spans="2:6" x14ac:dyDescent="0.25">
      <c r="B13" s="2" t="s">
        <v>24</v>
      </c>
      <c r="C13" s="51">
        <v>534</v>
      </c>
      <c r="D13" s="51">
        <v>426</v>
      </c>
      <c r="E13"/>
      <c r="F13"/>
    </row>
    <row r="14" spans="2:6" x14ac:dyDescent="0.25">
      <c r="B14" s="59" t="s">
        <v>32</v>
      </c>
      <c r="C14" s="51">
        <v>0</v>
      </c>
      <c r="D14" s="51">
        <v>0</v>
      </c>
      <c r="E14"/>
      <c r="F14"/>
    </row>
    <row r="15" spans="2:6" x14ac:dyDescent="0.25">
      <c r="B15" s="2" t="s">
        <v>31</v>
      </c>
      <c r="C15" s="51">
        <v>0</v>
      </c>
      <c r="D15" s="51">
        <v>0</v>
      </c>
      <c r="E15"/>
      <c r="F15"/>
    </row>
    <row r="16" spans="2:6" x14ac:dyDescent="0.25">
      <c r="B16" s="59" t="s">
        <v>27</v>
      </c>
      <c r="C16" s="51">
        <v>0</v>
      </c>
      <c r="D16" s="51">
        <v>0</v>
      </c>
      <c r="E16"/>
      <c r="F16"/>
    </row>
    <row r="17" spans="2:6" x14ac:dyDescent="0.25">
      <c r="B17" s="2" t="s">
        <v>28</v>
      </c>
      <c r="C17" s="51">
        <v>81</v>
      </c>
      <c r="D17" s="51">
        <v>94</v>
      </c>
      <c r="E17"/>
      <c r="F17"/>
    </row>
    <row r="18" spans="2:6" x14ac:dyDescent="0.25">
      <c r="B18" s="59" t="s">
        <v>29</v>
      </c>
      <c r="C18" s="51">
        <v>1028</v>
      </c>
      <c r="D18" s="51">
        <v>894</v>
      </c>
      <c r="E18"/>
      <c r="F18"/>
    </row>
  </sheetData>
  <mergeCells count="1">
    <mergeCell ref="C5:D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F18"/>
  <sheetViews>
    <sheetView workbookViewId="0">
      <selection activeCell="D25" sqref="D25"/>
    </sheetView>
  </sheetViews>
  <sheetFormatPr defaultRowHeight="15" x14ac:dyDescent="0.25"/>
  <cols>
    <col min="2" max="2" width="11.140625" customWidth="1"/>
    <col min="3" max="3" width="11.5703125" customWidth="1"/>
    <col min="4" max="6" width="9.140625" style="65"/>
  </cols>
  <sheetData>
    <row r="5" spans="2:6" x14ac:dyDescent="0.25">
      <c r="C5" s="81">
        <v>191</v>
      </c>
      <c r="D5" s="81"/>
    </row>
    <row r="6" spans="2:6" x14ac:dyDescent="0.25">
      <c r="C6" s="59">
        <v>2015</v>
      </c>
      <c r="D6" s="48">
        <v>2016</v>
      </c>
      <c r="E6"/>
      <c r="F6"/>
    </row>
    <row r="7" spans="2:6" x14ac:dyDescent="0.25">
      <c r="B7" s="2" t="s">
        <v>18</v>
      </c>
      <c r="C7" s="48">
        <v>0</v>
      </c>
      <c r="D7" s="2">
        <v>0</v>
      </c>
      <c r="E7"/>
      <c r="F7"/>
    </row>
    <row r="8" spans="2:6" x14ac:dyDescent="0.25">
      <c r="B8" s="2" t="s">
        <v>19</v>
      </c>
      <c r="C8" s="51">
        <v>0</v>
      </c>
      <c r="D8" s="48">
        <v>0</v>
      </c>
      <c r="E8"/>
      <c r="F8"/>
    </row>
    <row r="9" spans="2:6" x14ac:dyDescent="0.25">
      <c r="B9" s="2" t="s">
        <v>20</v>
      </c>
      <c r="C9" s="51">
        <v>3715</v>
      </c>
      <c r="D9" s="48">
        <v>3070</v>
      </c>
      <c r="E9"/>
      <c r="F9"/>
    </row>
    <row r="10" spans="2:6" x14ac:dyDescent="0.25">
      <c r="B10" s="2" t="s">
        <v>21</v>
      </c>
      <c r="C10" s="51">
        <v>0</v>
      </c>
      <c r="D10" s="48">
        <v>0</v>
      </c>
      <c r="E10"/>
      <c r="F10"/>
    </row>
    <row r="11" spans="2:6" x14ac:dyDescent="0.25">
      <c r="B11" s="2" t="s">
        <v>22</v>
      </c>
      <c r="C11" s="51">
        <v>0</v>
      </c>
      <c r="D11" s="48">
        <v>0</v>
      </c>
      <c r="E11"/>
      <c r="F11"/>
    </row>
    <row r="12" spans="2:6" x14ac:dyDescent="0.25">
      <c r="B12" s="2" t="s">
        <v>23</v>
      </c>
      <c r="C12" s="51">
        <v>0</v>
      </c>
      <c r="D12" s="48">
        <v>0</v>
      </c>
      <c r="E12"/>
      <c r="F12"/>
    </row>
    <row r="13" spans="2:6" x14ac:dyDescent="0.25">
      <c r="B13" s="2" t="s">
        <v>24</v>
      </c>
      <c r="C13" s="51">
        <v>0</v>
      </c>
      <c r="D13" s="48">
        <v>0</v>
      </c>
      <c r="E13"/>
      <c r="F13"/>
    </row>
    <row r="14" spans="2:6" ht="30" x14ac:dyDescent="0.25">
      <c r="B14" s="59" t="s">
        <v>32</v>
      </c>
      <c r="C14" s="51">
        <v>0</v>
      </c>
      <c r="D14" s="48">
        <v>0</v>
      </c>
      <c r="E14"/>
      <c r="F14"/>
    </row>
    <row r="15" spans="2:6" x14ac:dyDescent="0.25">
      <c r="B15" s="2" t="s">
        <v>31</v>
      </c>
      <c r="C15" s="51">
        <v>0</v>
      </c>
      <c r="D15" s="48">
        <v>0</v>
      </c>
      <c r="E15"/>
      <c r="F15"/>
    </row>
    <row r="16" spans="2:6" ht="30" x14ac:dyDescent="0.25">
      <c r="B16" s="59" t="s">
        <v>27</v>
      </c>
      <c r="C16" s="51">
        <v>0</v>
      </c>
      <c r="D16" s="48">
        <v>0</v>
      </c>
      <c r="E16"/>
      <c r="F16"/>
    </row>
    <row r="17" spans="2:6" x14ac:dyDescent="0.25">
      <c r="B17" s="2" t="s">
        <v>28</v>
      </c>
      <c r="C17" s="51">
        <v>0</v>
      </c>
      <c r="D17" s="48">
        <v>0</v>
      </c>
      <c r="E17"/>
      <c r="F17"/>
    </row>
    <row r="18" spans="2:6" x14ac:dyDescent="0.25">
      <c r="B18" s="59" t="s">
        <v>29</v>
      </c>
      <c r="C18" s="51">
        <v>0</v>
      </c>
      <c r="D18" s="48">
        <v>0</v>
      </c>
      <c r="E18"/>
      <c r="F18"/>
    </row>
  </sheetData>
  <mergeCells count="1">
    <mergeCell ref="C5:D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შემთ-კლინიკ-თვეების მიხედვით</vt:lpstr>
      <vt:lpstr>საწოლდღე-კლინიკ-თვეებ მიხედვით</vt:lpstr>
      <vt:lpstr>შემთხვევა-საწოლდღ</vt:lpstr>
      <vt:lpstr>კოდებით-გრძელვადიანი-მწვავე</vt:lpstr>
      <vt:lpstr>კოდების მიხედვით</vt:lpstr>
      <vt:lpstr>მწვავე-გრძელვ-191</vt:lpstr>
      <vt:lpstr>2015-2016 მწვავე</vt:lpstr>
      <vt:lpstr>2015-2016 გრძელვადიანი</vt:lpstr>
      <vt:lpstr>2015-2016 191</vt:lpstr>
      <vt:lpstr>2015-საწოლდღე</vt:lpstr>
      <vt:lpstr>საწოლდღე 2016</vt:lpstr>
      <vt:lpstr>საწოლფონდი</vt:lpstr>
      <vt:lpstr>სურამი</vt:lpstr>
      <vt:lpstr>გლდანი</vt:lpstr>
      <vt:lpstr>ქუტირი</vt:lpstr>
      <vt:lpstr>ბათუმი</vt:lpstr>
      <vt:lpstr>ბედიანი</vt:lpstr>
      <vt:lpstr>რუსთავი</vt:lpstr>
      <vt:lpstr>ქუთაისი</vt:lpstr>
      <vt:lpstr>უნიმედკახეთი</vt:lpstr>
      <vt:lpstr>N5კლ</vt:lpstr>
      <vt:lpstr>ღუდუშაური</vt:lpstr>
      <vt:lpstr>სენაკი</vt:lpstr>
      <vt:lpstr>ქავთარაძე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sergo</dc:creator>
  <cp:lastModifiedBy>Ekaterine Adamia</cp:lastModifiedBy>
  <dcterms:created xsi:type="dcterms:W3CDTF">2016-10-18T17:41:06Z</dcterms:created>
  <dcterms:modified xsi:type="dcterms:W3CDTF">2016-12-30T07:19:09Z</dcterms:modified>
</cp:coreProperties>
</file>